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40\zaisei\R７年度\7公営企業・三セク\20260116公営企業に係る経営比較分析表（令和６年度決算）の分析等について\"/>
    </mc:Choice>
  </mc:AlternateContent>
  <xr:revisionPtr revIDLastSave="0" documentId="13_ncr:1_{DAD60254-F1FA-4CEB-B04C-625F68D46977}" xr6:coauthVersionLast="47" xr6:coauthVersionMax="47" xr10:uidLastSave="{00000000-0000-0000-0000-000000000000}"/>
  <workbookProtection workbookAlgorithmName="SHA-512" workbookHashValue="zxe50302CO0HWcEe46iZhDlxSHNFF/rT7N8wF/Pw0ONb/l7szYDEIIIkqEvCXppb4tnp2WzmOviK1Tqs6GJQYg==" workbookSaltValue="4mNYLbvxq93OHk4bAT9Wy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B10" i="4"/>
  <c r="AD8" i="4"/>
  <c r="I8" i="4"/>
  <c r="B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<sst xmlns="http://schemas.openxmlformats.org/spreadsheetml/2006/main" count="236" uniqueCount="119">
  <si>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</si>
  <si>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</si>
  <si>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</si>
  <si>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</si>
  <si>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</si>
  <si>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</si>
  <si>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</si>
  <si>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</si>
  <si>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</si>
  <si>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</si>
  <si>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</si>
  <si>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</si>
  <si>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</si>
  <si>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</si>
  <si>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</si>
  <si>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</si>
  <si>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</si>
  <si>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</si>
  <si>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</si>
  <si>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</si>
  <si>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</si>
  <si>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</si>
  <si>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</si>
  <si>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</si>
  <si>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</si>
  <si>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</si>
  <si>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</si>
  <si>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</si>
  <si>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</si>
  <si>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</si>
  <si>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</si>
  <si>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</si>
  <si>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</si>
  <si>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</si>
  <si>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</si>
  <si>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</si>
  <si>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</si>
  <si>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</si>
  <si>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</si>
  <si>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</si>
  <si>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</si>
  <si>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</si>
  <si>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</si>
  <si>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</si>
  <si>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</si>
  <si>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</si>
  <si>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</si>
  <si>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</si>
  <si>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</si>
  <si>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</si>
  <si>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</si>
  <si>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</si>
  <si>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</si>
  <si>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</si>
  <si>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</si>
  <si>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</si>
  <si>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</si>
  <si>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</si>
  <si>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</si>
  <si>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</si>
  <si>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</si>
  <si>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</si>
  <si>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</si>
  <si>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</si>
  <si>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</si>
  <si>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</si>
  <si>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</si>
  <si>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</si>
  <si>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</si>
  <si>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</si>
  <si>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</si>
  <si>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</si>
  <si>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</si>
  <si>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</si>
  <si>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</si>
  <si>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</si>
  <si>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</si>
  <si>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</si>
  <si>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</si>
  <si>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</si>
  <si>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</si>
  <si>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</si>
  <si>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</si>
  <si>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</si>
  <si>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</si>
  <si>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</si>
  <si>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</si>
  <si>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</si>
  <si>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</si>
  <si>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</si>
  <si>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</si>
  <si>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</si>
  <si>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</si>
  <si>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</si>
  <si>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</si>
  <si>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</si>
  <si>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</si>
  <si>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</si>
  <si>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</si>
  <si>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</si>
  <si>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</si>
  <si>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</si>
  <si>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</si>
  <si>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</si>
  <si>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</si>
  <si>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</si>
  <si>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</si>
  <si>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</si>
  <si>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</si>
  <si>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</si>
  <si>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</si>
  <si>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</si>
  <si>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</si>
  <si>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</si>
  <si>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</si>
  <si>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</si>
  <si>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平成17年に供用開始し、管渠の改築等の必要性が低いため大規模な更新は行っていない。</t>
    <phoneticPr fontId="4"/>
  </si>
  <si>
    <t xml:space="preserve">  収益的収支比率は、赤字会計にならないように一般会計から繰入をおこなっているため、例年どおり約100％となっている。
　経費回収率は類似団体と比べて低い状況が続いている。人口減少が進み下水道の使用料が全く伸びない状況である。
　施設利用率は、類似団体と比べて低い。数値が若干上昇した理由は晴天時平均処理水量が19㎥から21㎥へ増加したためである。人口減少が進み、計画人口526人に対して現在人口90人と処理能力に比べ処理量が低い状況である。今後も規模の拡大等は行わず、長寿命化を図りながら必要最小限の更新にとどめる。
　水洗化率は、類似団体平均値より高い状態である。厳しい経営状況に変わりはないが努力を続ける。</t>
    <rPh sb="136" eb="138">
      <t>ジャッカン</t>
    </rPh>
    <rPh sb="138" eb="140">
      <t>ジョウショウ</t>
    </rPh>
    <rPh sb="164" eb="166">
      <t>ゾウカ</t>
    </rPh>
    <phoneticPr fontId="4"/>
  </si>
  <si>
    <t>　対象地区は町内でもかなり少子高齢化が進んでいる地域である。今後も人口減少による使用料収入の減少や施設の更新、修繕費用の増加が見込まれる。
　更新予定施設のスペックダウンの検討や施設の長寿命化に取り組み経費の削減に努めると同時に、今後人口減少が加速しても持続可能な汚水処理方式を模索・検討する必要性がある。</t>
    <rPh sb="122" eb="124">
      <t>カソク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</si>
</sst>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82-4E2D-ADE2-0C12080691A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982-4E2D-ADE2-0C12080691A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19.18</c:v>
                </c:pt>
                <c:pt idx="1">
                  <c:v>26.03</c:v>
                </c:pt>
                <c:pt idx="2">
                  <c:v>14.38</c:v>
                </c:pt>
                <c:pt idx="3">
                  <c:v>13.01</c:v>
                </c:pt>
                <c:pt idx="4">
                  <c:v>14.38</c:v>
                </c:pt>
              </c:numCache>
            </c:numRef>
          </c:val>
          <c:extLst>
            <c:ext xmlns:c16="http://schemas.microsoft.com/office/drawing/2014/chart" uri="{C3380CC4-5D6E-409C-BE32-E72D297353CC}">
              <c16:uniqueId val="{00000000-3092-48A9-A0B5-EC696D624EE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3092-48A9-A0B5-EC696D624EE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87.39</c:v>
                </c:pt>
                <c:pt idx="1">
                  <c:v>100</c:v>
                </c:pt>
                <c:pt idx="2">
                  <c:v>100</c:v>
                </c:pt>
                <c:pt idx="3">
                  <c:v>94.57</c:v>
                </c:pt>
                <c:pt idx="4">
                  <c:v>94.44</c:v>
                </c:pt>
              </c:numCache>
            </c:numRef>
          </c:val>
          <c:extLst>
            <c:ext xmlns:c16="http://schemas.microsoft.com/office/drawing/2014/chart" uri="{C3380CC4-5D6E-409C-BE32-E72D297353CC}">
              <c16:uniqueId val="{00000000-7D5C-4278-8F66-8AB22ABE12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7D5C-4278-8F66-8AB22ABE12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99.98</c:v>
                </c:pt>
                <c:pt idx="2">
                  <c:v>99.92</c:v>
                </c:pt>
                <c:pt idx="3">
                  <c:v>100.11</c:v>
                </c:pt>
                <c:pt idx="4">
                  <c:v>99.9</c:v>
                </c:pt>
              </c:numCache>
            </c:numRef>
          </c:val>
          <c:extLst>
            <c:ext xmlns:c16="http://schemas.microsoft.com/office/drawing/2014/chart" uri="{C3380CC4-5D6E-409C-BE32-E72D297353CC}">
              <c16:uniqueId val="{00000000-AFBB-406F-80F4-2C2FED2701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B-406F-80F4-2C2FED2701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27-4C43-AFDF-F63C63B329A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27-4C43-AFDF-F63C63B329A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81-410A-B71D-CDFACCD3E6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81-410A-B71D-CDFACCD3E6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AF-4A76-9427-4F1AADBB73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AF-4A76-9427-4F1AADBB73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26-4F53-9C0E-81AF429033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26-4F53-9C0E-81AF429033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D6-476A-B8E0-65E419E0DF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43D6-476A-B8E0-65E419E0DF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22.78</c:v>
                </c:pt>
                <c:pt idx="1">
                  <c:v>20.58</c:v>
                </c:pt>
                <c:pt idx="2">
                  <c:v>22.48</c:v>
                </c:pt>
                <c:pt idx="3">
                  <c:v>18.739999999999998</c:v>
                </c:pt>
                <c:pt idx="4">
                  <c:v>22.11</c:v>
                </c:pt>
              </c:numCache>
            </c:numRef>
          </c:val>
          <c:extLst>
            <c:ext xmlns:c16="http://schemas.microsoft.com/office/drawing/2014/chart" uri="{C3380CC4-5D6E-409C-BE32-E72D297353CC}">
              <c16:uniqueId val="{00000000-229F-487F-92E4-0945363CCA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229F-487F-92E4-0945363CCA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1212.8900000000001</c:v>
                </c:pt>
                <c:pt idx="1">
                  <c:v>1402.53</c:v>
                </c:pt>
                <c:pt idx="2">
                  <c:v>1229.8599999999999</c:v>
                </c:pt>
                <c:pt idx="3">
                  <c:v>1453.84</c:v>
                </c:pt>
                <c:pt idx="4">
                  <c:v>1236.6500000000001</c:v>
                </c:pt>
              </c:numCache>
            </c:numRef>
          </c:val>
          <c:extLst>
            <c:ext xmlns:c16="http://schemas.microsoft.com/office/drawing/2014/chart" uri="{C3380CC4-5D6E-409C-BE32-E72D297353CC}">
              <c16:uniqueId val="{00000000-0694-4A0E-9B6D-B11CDFDC0D3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0694-4A0E-9B6D-B11CDFDC0D3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山口県　上関町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2190</v>
      </c>
      <c r="AM8" s="36"/>
      <c r="AN8" s="36"/>
      <c r="AO8" s="36"/>
      <c r="AP8" s="36"/>
      <c r="AQ8" s="36"/>
      <c r="AR8" s="36"/>
      <c r="AS8" s="36"/>
      <c r="AT8" s="37">
        <f>データ!T6</f>
        <v>34.69</v>
      </c>
      <c r="AU8" s="37"/>
      <c r="AV8" s="37"/>
      <c r="AW8" s="37"/>
      <c r="AX8" s="37"/>
      <c r="AY8" s="37"/>
      <c r="AZ8" s="37"/>
      <c r="BA8" s="37"/>
      <c r="BB8" s="37">
        <f>データ!U6</f>
        <v>63.13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4.1900000000000004</v>
      </c>
      <c r="Q10" s="37"/>
      <c r="R10" s="37"/>
      <c r="S10" s="37"/>
      <c r="T10" s="37"/>
      <c r="U10" s="37"/>
      <c r="V10" s="37"/>
      <c r="W10" s="37">
        <f>データ!Q6</f>
        <v>95.08</v>
      </c>
      <c r="X10" s="37"/>
      <c r="Y10" s="37"/>
      <c r="Z10" s="37"/>
      <c r="AA10" s="37"/>
      <c r="AB10" s="37"/>
      <c r="AC10" s="37"/>
      <c r="AD10" s="36">
        <f>データ!R6</f>
        <v>3500</v>
      </c>
      <c r="AE10" s="36"/>
      <c r="AF10" s="36"/>
      <c r="AG10" s="36"/>
      <c r="AH10" s="36"/>
      <c r="AI10" s="36"/>
      <c r="AJ10" s="36"/>
      <c r="AK10" s="2"/>
      <c r="AL10" s="36">
        <f>データ!V6</f>
        <v>90</v>
      </c>
      <c r="AM10" s="36"/>
      <c r="AN10" s="36"/>
      <c r="AO10" s="36"/>
      <c r="AP10" s="36"/>
      <c r="AQ10" s="36"/>
      <c r="AR10" s="36"/>
      <c r="AS10" s="36"/>
      <c r="AT10" s="37">
        <f>データ!W6</f>
        <v>0.1</v>
      </c>
      <c r="AU10" s="37"/>
      <c r="AV10" s="37"/>
      <c r="AW10" s="37"/>
      <c r="AX10" s="37"/>
      <c r="AY10" s="37"/>
      <c r="AZ10" s="37"/>
      <c r="BA10" s="37"/>
      <c r="BB10" s="37">
        <f>データ!X6</f>
        <v>900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【1,223.19】</v>
      </c>
      <c r="I86" s="12" t="str">
        <f>データ!CA6</f>
        <v>【37.21】</v>
      </c>
      <c r="J86" s="12" t="str">
        <f>データ!CL6</f>
        <v>【462.49】</v>
      </c>
      <c r="K86" s="12" t="str">
        <f>データ!CW6</f>
        <v>【30.09】</v>
      </c>
      <c r="L86" s="12" t="str">
        <f>データ!DH6</f>
        <v>【80.97】</v>
      </c>
      <c r="M86" s="12" t="s">
        <v>44</v>
      </c>
      <c r="N86" s="12" t="s">
        <v>44</v>
      </c>
      <c r="O86" s="12" t="str">
        <f>データ!EO6</f>
        <v>【0.00】</v>
      </c>
    </row>
  </sheetData>
  <sheetProtection algorithmName="SHA-512" hashValue="sjxspfavXVuAH9Urfxfo53jPQKw1dIbhDMk8AzrQGTwGhsK3/ZYJSTFFrq41hb/A1bedjz6QwfAccuPKk/MpTg==" saltValue="fXZtoe+k4cDzAf+jaOMX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353418</v>
      </c>
      <c r="D6" s="19">
        <f t="shared" si="3"/>
        <v>47</v>
      </c>
      <c r="E6" s="19">
        <f t="shared" si="3"/>
        <v>17</v>
      </c>
      <c r="F6" s="19">
        <f t="shared" si="3"/>
        <v>6</v>
      </c>
      <c r="G6" s="19">
        <f t="shared" si="3"/>
        <v>0</v>
      </c>
      <c r="H6" s="19" t="str">
        <f t="shared" si="3"/>
        <v>山口県　上関町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4.1900000000000004</v>
      </c>
      <c r="Q6" s="20">
        <f t="shared" si="3"/>
        <v>95.08</v>
      </c>
      <c r="R6" s="20">
        <f t="shared" si="3"/>
        <v>3500</v>
      </c>
      <c r="S6" s="20">
        <f t="shared" si="3"/>
        <v>2190</v>
      </c>
      <c r="T6" s="20">
        <f t="shared" si="3"/>
        <v>34.69</v>
      </c>
      <c r="U6" s="20">
        <f t="shared" si="3"/>
        <v>63.13</v>
      </c>
      <c r="V6" s="20">
        <f t="shared" si="3"/>
        <v>90</v>
      </c>
      <c r="W6" s="20">
        <f t="shared" si="3"/>
        <v>0.1</v>
      </c>
      <c r="X6" s="20">
        <f t="shared" si="3"/>
        <v>900</v>
      </c>
      <c r="Y6" s="21">
        <f>IF(Y7="",NA(),Y7)</f>
        <v>100.01</v>
      </c>
      <c r="Z6" s="21">
        <f t="shared" ref="Z6:AH6" si="4">IF(Z7="",NA(),Z7)</f>
        <v>99.98</v>
      </c>
      <c r="AA6" s="21">
        <f t="shared" si="4"/>
        <v>99.92</v>
      </c>
      <c r="AB6" s="21">
        <f t="shared" si="4"/>
        <v>100.11</v>
      </c>
      <c r="AC6" s="21">
        <f t="shared" si="4"/>
        <v>99.9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22.78</v>
      </c>
      <c r="BR6" s="21">
        <f t="shared" ref="BR6:BZ6" si="8">IF(BR7="",NA(),BR7)</f>
        <v>20.58</v>
      </c>
      <c r="BS6" s="21">
        <f t="shared" si="8"/>
        <v>22.48</v>
      </c>
      <c r="BT6" s="21">
        <f t="shared" si="8"/>
        <v>18.739999999999998</v>
      </c>
      <c r="BU6" s="21">
        <f t="shared" si="8"/>
        <v>22.11</v>
      </c>
      <c r="BV6" s="21">
        <f t="shared" si="8"/>
        <v>39.64</v>
      </c>
      <c r="BW6" s="21">
        <f t="shared" si="8"/>
        <v>40</v>
      </c>
      <c r="BX6" s="21">
        <f t="shared" si="8"/>
        <v>38.74</v>
      </c>
      <c r="BY6" s="21">
        <f t="shared" si="8"/>
        <v>35.96</v>
      </c>
      <c r="BZ6" s="21">
        <f t="shared" si="8"/>
        <v>32.700000000000003</v>
      </c>
      <c r="CA6" s="20" t="str">
        <f>IF(CA7="","",IF(CA7="-","【-】","【"&amp;SUBSTITUTE(TEXT(CA7,"#,##0.00"),"-","△")&amp;"】"))</f>
        <v>【37.21】</v>
      </c>
      <c r="CB6" s="21">
        <f>IF(CB7="",NA(),CB7)</f>
        <v>1212.8900000000001</v>
      </c>
      <c r="CC6" s="21">
        <f t="shared" ref="CC6:CK6" si="9">IF(CC7="",NA(),CC7)</f>
        <v>1402.53</v>
      </c>
      <c r="CD6" s="21">
        <f t="shared" si="9"/>
        <v>1229.8599999999999</v>
      </c>
      <c r="CE6" s="21">
        <f t="shared" si="9"/>
        <v>1453.84</v>
      </c>
      <c r="CF6" s="21">
        <f t="shared" si="9"/>
        <v>1236.6500000000001</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19.18</v>
      </c>
      <c r="CN6" s="21">
        <f t="shared" ref="CN6:CV6" si="10">IF(CN7="",NA(),CN7)</f>
        <v>26.03</v>
      </c>
      <c r="CO6" s="21">
        <f t="shared" si="10"/>
        <v>14.38</v>
      </c>
      <c r="CP6" s="21">
        <f t="shared" si="10"/>
        <v>13.01</v>
      </c>
      <c r="CQ6" s="21">
        <f t="shared" si="10"/>
        <v>14.38</v>
      </c>
      <c r="CR6" s="21">
        <f t="shared" si="10"/>
        <v>30.19</v>
      </c>
      <c r="CS6" s="21">
        <f t="shared" si="10"/>
        <v>28.77</v>
      </c>
      <c r="CT6" s="21">
        <f t="shared" si="10"/>
        <v>26.22</v>
      </c>
      <c r="CU6" s="21">
        <f t="shared" si="10"/>
        <v>26.12</v>
      </c>
      <c r="CV6" s="21">
        <f t="shared" si="10"/>
        <v>27.81</v>
      </c>
      <c r="CW6" s="20" t="str">
        <f>IF(CW7="","",IF(CW7="-","【-】","【"&amp;SUBSTITUTE(TEXT(CW7,"#,##0.00"),"-","△")&amp;"】"))</f>
        <v>【30.09】</v>
      </c>
      <c r="CX6" s="21">
        <f>IF(CX7="",NA(),CX7)</f>
        <v>87.39</v>
      </c>
      <c r="CY6" s="21">
        <f t="shared" ref="CY6:DG6" si="11">IF(CY7="",NA(),CY7)</f>
        <v>100</v>
      </c>
      <c r="CZ6" s="21">
        <f t="shared" si="11"/>
        <v>100</v>
      </c>
      <c r="DA6" s="21">
        <f t="shared" si="11"/>
        <v>94.57</v>
      </c>
      <c r="DB6" s="21">
        <f t="shared" si="11"/>
        <v>94.44</v>
      </c>
      <c r="DC6" s="21">
        <f t="shared" si="11"/>
        <v>79.09</v>
      </c>
      <c r="DD6" s="21">
        <f t="shared" si="11"/>
        <v>78.900000000000006</v>
      </c>
      <c r="DE6" s="21">
        <f t="shared" si="11"/>
        <v>78.03</v>
      </c>
      <c r="DF6" s="21">
        <f t="shared" si="11"/>
        <v>78.55</v>
      </c>
      <c r="DG6" s="21">
        <f t="shared" si="11"/>
        <v>78.680000000000007</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5" s="22" customFormat="1" x14ac:dyDescent="0.2">
      <c r="A7" s="14"/>
      <c r="B7" s="23">
        <v>2024</v>
      </c>
      <c r="C7" s="23">
        <v>353418</v>
      </c>
      <c r="D7" s="23">
        <v>47</v>
      </c>
      <c r="E7" s="23">
        <v>17</v>
      </c>
      <c r="F7" s="23">
        <v>6</v>
      </c>
      <c r="G7" s="23">
        <v>0</v>
      </c>
      <c r="H7" s="23" t="s">
        <v>98</v>
      </c>
      <c r="I7" s="23" t="s">
        <v>99</v>
      </c>
      <c r="J7" s="23" t="s">
        <v>100</v>
      </c>
      <c r="K7" s="23" t="s">
        <v>101</v>
      </c>
      <c r="L7" s="23" t="s">
        <v>102</v>
      </c>
      <c r="M7" s="23" t="s">
        <v>103</v>
      </c>
      <c r="N7" s="24" t="s">
        <v>104</v>
      </c>
      <c r="O7" s="24" t="s">
        <v>105</v>
      </c>
      <c r="P7" s="24">
        <v>4.1900000000000004</v>
      </c>
      <c r="Q7" s="24">
        <v>95.08</v>
      </c>
      <c r="R7" s="24">
        <v>3500</v>
      </c>
      <c r="S7" s="24">
        <v>2190</v>
      </c>
      <c r="T7" s="24">
        <v>34.69</v>
      </c>
      <c r="U7" s="24">
        <v>63.13</v>
      </c>
      <c r="V7" s="24">
        <v>90</v>
      </c>
      <c r="W7" s="24">
        <v>0.1</v>
      </c>
      <c r="X7" s="24">
        <v>900</v>
      </c>
      <c r="Y7" s="24">
        <v>100.01</v>
      </c>
      <c r="Z7" s="24">
        <v>99.98</v>
      </c>
      <c r="AA7" s="24">
        <v>99.92</v>
      </c>
      <c r="AB7" s="24">
        <v>100.11</v>
      </c>
      <c r="AC7" s="24">
        <v>99.9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1095.52</v>
      </c>
      <c r="BL7" s="24">
        <v>1056.55</v>
      </c>
      <c r="BM7" s="24">
        <v>1278.54</v>
      </c>
      <c r="BN7" s="24">
        <v>1149.7</v>
      </c>
      <c r="BO7" s="24">
        <v>1420.25</v>
      </c>
      <c r="BP7" s="24">
        <v>1223.19</v>
      </c>
      <c r="BQ7" s="24">
        <v>22.78</v>
      </c>
      <c r="BR7" s="24">
        <v>20.58</v>
      </c>
      <c r="BS7" s="24">
        <v>22.48</v>
      </c>
      <c r="BT7" s="24">
        <v>18.739999999999998</v>
      </c>
      <c r="BU7" s="24">
        <v>22.11</v>
      </c>
      <c r="BV7" s="24">
        <v>39.64</v>
      </c>
      <c r="BW7" s="24">
        <v>40</v>
      </c>
      <c r="BX7" s="24">
        <v>38.74</v>
      </c>
      <c r="BY7" s="24">
        <v>35.96</v>
      </c>
      <c r="BZ7" s="24">
        <v>32.700000000000003</v>
      </c>
      <c r="CA7" s="24">
        <v>37.21</v>
      </c>
      <c r="CB7" s="24">
        <v>1212.8900000000001</v>
      </c>
      <c r="CC7" s="24">
        <v>1402.53</v>
      </c>
      <c r="CD7" s="24">
        <v>1229.8599999999999</v>
      </c>
      <c r="CE7" s="24">
        <v>1453.84</v>
      </c>
      <c r="CF7" s="24">
        <v>1236.6500000000001</v>
      </c>
      <c r="CG7" s="24">
        <v>449.72</v>
      </c>
      <c r="CH7" s="24">
        <v>437.27</v>
      </c>
      <c r="CI7" s="24">
        <v>456.72</v>
      </c>
      <c r="CJ7" s="24">
        <v>481.96</v>
      </c>
      <c r="CK7" s="24">
        <v>536.16999999999996</v>
      </c>
      <c r="CL7" s="24">
        <v>462.49</v>
      </c>
      <c r="CM7" s="24">
        <v>19.18</v>
      </c>
      <c r="CN7" s="24">
        <v>26.03</v>
      </c>
      <c r="CO7" s="24">
        <v>14.38</v>
      </c>
      <c r="CP7" s="24">
        <v>13.01</v>
      </c>
      <c r="CQ7" s="24">
        <v>14.38</v>
      </c>
      <c r="CR7" s="24">
        <v>30.19</v>
      </c>
      <c r="CS7" s="24">
        <v>28.77</v>
      </c>
      <c r="CT7" s="24">
        <v>26.22</v>
      </c>
      <c r="CU7" s="24">
        <v>26.12</v>
      </c>
      <c r="CV7" s="24">
        <v>27.81</v>
      </c>
      <c r="CW7" s="24">
        <v>30.09</v>
      </c>
      <c r="CX7" s="24">
        <v>87.39</v>
      </c>
      <c r="CY7" s="24">
        <v>100</v>
      </c>
      <c r="CZ7" s="24">
        <v>100</v>
      </c>
      <c r="DA7" s="24">
        <v>94.57</v>
      </c>
      <c r="DB7" s="24">
        <v>94.44</v>
      </c>
      <c r="DC7" s="24">
        <v>79.09</v>
      </c>
      <c r="DD7" s="24">
        <v>78.900000000000006</v>
      </c>
      <c r="DE7" s="24">
        <v>78.03</v>
      </c>
      <c r="DF7" s="24">
        <v>78.55</v>
      </c>
      <c r="DG7" s="24">
        <v>78.680000000000007</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1.6</v>
      </c>
      <c r="EK7" s="24">
        <v>0.01</v>
      </c>
      <c r="EL7" s="24">
        <v>0.01</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2025-12-22T09:30:04Z</dcterms:created>
  <dcterms:modified xsi:type="dcterms:W3CDTF">2026-02-05T08:08:45Z</dcterms:modified>
  <cp:category/>
</cp:coreProperties>
</file>