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0.40\zaisei\R７年度\6財政状況資料集\20260304令和６年度財政状況資料集の作成及び提出について（照会）\"/>
    </mc:Choice>
  </mc:AlternateContent>
  <xr:revisionPtr revIDLastSave="0" documentId="13_ncr:1_{6F48A53A-D91A-4D7E-BA83-866CDB731209}"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O35" i="10"/>
  <c r="AM35" i="10"/>
  <c r="CO34" i="10"/>
  <c r="BW34" i="10"/>
  <c r="BW35" i="10" s="1"/>
  <c r="BW36" i="10" s="1"/>
  <c r="BW37" i="10" s="1"/>
  <c r="BW38" i="10" s="1"/>
  <c r="BW39" i="10" s="1"/>
  <c r="BW40" i="10" s="1"/>
  <c r="BW41" i="10" s="1"/>
  <c r="BW42" i="10" s="1"/>
  <c r="BW43" i="10" s="1"/>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BE34" i="10" s="1"/>
  <c r="BE35" i="10" s="1"/>
  <c r="BE36" i="10" s="1"/>
  <c r="BE37" i="10" s="1"/>
</calcChain>
</file>

<file path=xl/sharedStrings.xml><?xml version="1.0" encoding="utf-8"?>
<sst xmlns="http://schemas.openxmlformats.org/spreadsheetml/2006/main" count="1139" uniqueCount="572">
  <si>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</si>
  <si>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</si>
  <si>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</si>
  <si>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</si>
  <si>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</si>
  <si>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</si>
  <si>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</si>
  <si>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</si>
  <si>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</si>
  <si>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</si>
  <si>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</si>
  <si>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</si>
  <si>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</si>
  <si>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</si>
  <si>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</si>
  <si>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</si>
  <si>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</si>
  <si>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</si>
  <si>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</si>
  <si>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</si>
  <si>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</si>
  <si>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</si>
  <si>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</si>
  <si>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</si>
  <si>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</si>
  <si>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</si>
  <si>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</si>
  <si>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</si>
  <si>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</si>
  <si>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</si>
  <si>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</si>
  <si>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</si>
  <si>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</si>
  <si>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</si>
  <si>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</si>
  <si>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</si>
  <si>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</si>
  <si>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</si>
  <si>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</si>
  <si>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</si>
  <si>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</si>
  <si>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</si>
  <si>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</si>
  <si>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</si>
  <si>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</si>
  <si>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</si>
  <si>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</si>
  <si>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</si>
  <si>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</si>
  <si>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</si>
  <si>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</si>
  <si>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</si>
  <si>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</si>
  <si>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</si>
  <si>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</si>
  <si>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</si>
  <si>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</si>
  <si>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</si>
  <si>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</si>
  <si>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</si>
  <si>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</si>
  <si>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</si>
  <si>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</si>
  <si>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</si>
  <si>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</si>
  <si>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</si>
  <si>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</si>
  <si>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</si>
  <si>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</si>
  <si>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</si>
  <si>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</si>
  <si>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</si>
  <si>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</si>
  <si>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</si>
  <si>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</si>
  <si>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</si>
  <si>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</si>
  <si>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</si>
  <si>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</si>
  <si>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</si>
  <si>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</si>
  <si>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</si>
  <si>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</si>
  <si>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</si>
  <si>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</si>
  <si>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</si>
  <si>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</si>
  <si>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</si>
  <si>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</si>
  <si>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</si>
  <si>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</si>
  <si>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</si>
  <si>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</si>
  <si>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</si>
  <si>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</si>
  <si>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</si>
  <si>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</si>
  <si>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</si>
  <si>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</si>
  <si>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</si>
  <si>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</si>
  <si>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</si>
  <si>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</si>
  <si>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</si>
  <si>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</si>
  <si>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</si>
  <si>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</si>
  <si>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</si>
  <si>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</si>
  <si>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</si>
  <si>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</si>
  <si>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</si>
  <si>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</si>
  <si>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</si>
  <si>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</si>
  <si>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</si>
  <si>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</si>
  <si>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</si>
  <si>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</si>
  <si>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</si>
  <si>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</si>
  <si>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</si>
  <si>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</si>
  <si>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</si>
  <si>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</si>
  <si>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</si>
  <si>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</si>
  <si>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</si>
  <si>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</si>
  <si>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</si>
  <si>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</si>
  <si>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</si>
  <si>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</si>
  <si>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</si>
  <si>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</si>
  <si>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</si>
  <si>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</si>
  <si>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</si>
  <si>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</si>
  <si>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</si>
  <si>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</si>
  <si>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</si>
  <si>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</si>
  <si>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</si>
  <si>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</si>
  <si>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</si>
  <si>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</si>
  <si>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</si>
  <si>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</si>
  <si>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</si>
  <si>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</si>
  <si>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</si>
  <si>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</si>
  <si>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</si>
  <si>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</si>
  <si>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</si>
  <si>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</si>
  <si>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</si>
  <si>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</si>
  <si>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</si>
  <si>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</si>
  <si>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</si>
  <si>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</si>
  <si>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</si>
  <si>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</si>
  <si>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</si>
  <si>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</si>
  <si>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</si>
  <si>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</si>
  <si>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</si>
  <si>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</si>
  <si>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</si>
  <si>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</si>
  <si>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</si>
  <si>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</si>
  <si>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</si>
  <si>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</si>
  <si>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</si>
  <si>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</si>
  <si>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</si>
  <si>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</si>
  <si>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</si>
  <si>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</si>
  <si>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</si>
  <si>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</si>
  <si>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</si>
  <si>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</si>
  <si>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</si>
  <si>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</si>
  <si>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</si>
  <si>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</si>
  <si>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</si>
  <si>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</si>
  <si>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</si>
  <si>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</si>
  <si>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</si>
  <si>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</si>
  <si>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</si>
  <si>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</si>
  <si>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</si>
  <si>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</si>
  <si>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</si>
  <si>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</si>
  <si>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山口県上関町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</si>
  <si>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</si>
  <si>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</si>
  <si>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</si>
  <si>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</si>
  <si>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</si>
  <si>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</si>
  <si>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</si>
  <si>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</si>
  <si>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</si>
  <si>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</si>
  <si>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</si>
  <si>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</si>
  <si>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</si>
  <si>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</si>
  <si>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</si>
  <si>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</si>
  <si>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</si>
  <si>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</si>
  <si>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</si>
  <si>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</si>
  <si>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</si>
  <si>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</si>
  <si>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</si>
  <si>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</si>
  <si>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</si>
  <si>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</si>
  <si>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</si>
  <si>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</si>
  <si>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</si>
  <si>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</si>
  <si>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</si>
  <si>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</si>
  <si>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</si>
  <si>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</si>
  <si>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</si>
  <si>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</si>
  <si>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</si>
  <si>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</si>
  <si>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</si>
  <si>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</si>
  <si>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</si>
  <si>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</si>
  <si>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</si>
  <si>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</si>
  <si>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</si>
  <si>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</si>
  <si>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</si>
  <si>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</si>
  <si>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</si>
  <si>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</si>
  <si>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</si>
  <si>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</si>
  <si>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</si>
  <si>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</si>
  <si>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</si>
  <si>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</si>
  <si>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</si>
  <si>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</si>
  <si>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</si>
  <si>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</si>
  <si>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</si>
  <si>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</si>
  <si>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</si>
  <si>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</si>
  <si>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</si>
  <si>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</si>
  <si>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</si>
  <si>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</si>
  <si>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</si>
  <si>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</si>
  <si>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</si>
  <si>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</si>
  <si>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</si>
  <si>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</si>
  <si>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</si>
  <si>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</si>
  <si>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</si>
  <si>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</si>
  <si>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</si>
  <si>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</si>
  <si>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</si>
  <si>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</si>
  <si>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</si>
  <si>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</si>
  <si>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</si>
  <si>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</si>
  <si>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</si>
  <si>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</si>
  <si>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</si>
  <si>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</si>
  <si>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</si>
  <si>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</si>
  <si>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</si>
  <si>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</si>
  <si>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</si>
  <si>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</si>
  <si>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</si>
  <si>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</si>
  <si>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</si>
  <si>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</si>
  <si>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</si>
  <si>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</si>
  <si>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</si>
  <si>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</si>
  <si>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</si>
  <si>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</si>
  <si>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</si>
  <si>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</si>
  <si>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</si>
  <si>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</si>
  <si>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</si>
  <si>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</si>
  <si>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</si>
  <si>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</si>
  <si>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</si>
  <si>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</si>
  <si>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</si>
  <si>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</si>
  <si>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</si>
  <si>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</si>
  <si>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</si>
  <si>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</si>
  <si>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</si>
  <si>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</si>
  <si>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</si>
  <si>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</si>
  <si>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</si>
  <si>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</si>
  <si>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</si>
  <si>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</si>
  <si>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</si>
  <si>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</si>
  <si>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</si>
  <si>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</si>
  <si>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</si>
  <si>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</si>
  <si>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</si>
  <si>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</si>
  <si>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</si>
  <si>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</si>
  <si>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</si>
  <si>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</si>
  <si>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</si>
  <si>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</si>
  <si>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</si>
  <si>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</si>
  <si>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</si>
  <si>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</si>
  <si>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</si>
  <si>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</si>
  <si>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山口県上関町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</si>
  <si>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</si>
  <si>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</si>
  <si>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</si>
  <si>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</si>
  <si>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</si>
  <si>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</si>
  <si>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</si>
  <si>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</si>
  <si>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</si>
  <si>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</si>
  <si>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</si>
  <si>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</si>
  <si>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</si>
  <si>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</si>
  <si>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</si>
  <si>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</si>
  <si>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</si>
  <si>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</si>
  <si>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</si>
  <si>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</si>
  <si>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</si>
  <si>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</si>
  <si>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</si>
  <si>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</si>
  <si>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</si>
  <si>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</si>
  <si>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</si>
  <si>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</si>
  <si>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</si>
  <si>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</si>
  <si>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</si>
  <si>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</si>
  <si>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</si>
  <si>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</si>
  <si>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</si>
  <si>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</si>
  <si>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</si>
  <si>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介護保険特別会計（保険事業勘定）</t>
    <phoneticPr fontId="5"/>
  </si>
  <si>
    <t>介護保険特別会計（介護サービス事業勘定）</t>
    <phoneticPr fontId="5"/>
  </si>
  <si>
    <t>簡易水道事業会計</t>
    <phoneticPr fontId="5"/>
  </si>
  <si>
    <t>法適用企業</t>
    <phoneticPr fontId="5"/>
  </si>
  <si>
    <t>農業集落排水事業特別会計</t>
    <phoneticPr fontId="5"/>
  </si>
  <si>
    <t>法非適用企業</t>
    <phoneticPr fontId="5"/>
  </si>
  <si>
    <t>漁業集落排水事業特別会計</t>
    <phoneticPr fontId="5"/>
  </si>
  <si>
    <t>航運事業特別会計</t>
    <phoneticPr fontId="5"/>
  </si>
  <si>
    <t>風力発電事業特別会計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</si>
  <si>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</si>
  <si>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</si>
  <si>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</si>
  <si>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</si>
  <si>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</si>
  <si>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</si>
  <si>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</si>
  <si>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</si>
  <si>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</si>
  <si>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</si>
  <si>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</si>
  <si>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</si>
  <si>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</si>
  <si>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</si>
  <si>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</si>
  <si>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</si>
  <si>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</si>
  <si>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</si>
  <si>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</si>
  <si>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</si>
  <si>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</si>
  <si>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</si>
  <si>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</si>
  <si>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</si>
  <si>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</si>
  <si>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</si>
  <si>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</si>
  <si>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</si>
  <si>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</si>
  <si>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</si>
  <si>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</si>
  <si>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</si>
  <si>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</si>
  <si>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</si>
  <si>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</si>
  <si>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</si>
  <si>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</si>
  <si>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</si>
  <si>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</si>
  <si>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</si>
  <si>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</si>
  <si>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</si>
  <si>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</si>
  <si>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</si>
  <si>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</si>
  <si>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</si>
  <si>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</si>
  <si>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</si>
  <si>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</si>
  <si>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</si>
  <si>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</si>
  <si>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</si>
  <si>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</si>
  <si>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</si>
  <si>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</si>
  <si>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</si>
  <si>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</si>
  <si>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</si>
  <si>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</si>
  <si>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</si>
  <si>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</si>
  <si>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</si>
  <si>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</si>
  <si>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</si>
  <si>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</si>
  <si>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</si>
  <si>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</si>
  <si>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</si>
  <si>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</si>
  <si>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</si>
  <si>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</si>
  <si>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</si>
  <si>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</si>
  <si>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</si>
  <si>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</si>
  <si>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</si>
  <si>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</si>
  <si>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</si>
  <si>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</si>
  <si>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</si>
  <si>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</si>
  <si>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</si>
  <si>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</si>
  <si>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</si>
  <si>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</si>
  <si>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</si>
  <si>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</si>
  <si>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</si>
  <si>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</si>
  <si>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</si>
  <si>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</si>
  <si>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</si>
  <si>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</si>
  <si>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</si>
  <si>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</si>
  <si>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</si>
  <si>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</si>
  <si>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</si>
  <si>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</si>
  <si>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</si>
  <si>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</si>
  <si>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</si>
  <si>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</si>
  <si>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</si>
  <si>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</si>
  <si>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</si>
  <si>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</si>
  <si>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</si>
  <si>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</si>
  <si>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</si>
  <si>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</si>
  <si>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</si>
  <si>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</si>
  <si>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</si>
  <si>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</si>
  <si>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</si>
  <si>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</si>
  <si>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</si>
  <si>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</si>
  <si>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</si>
  <si>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</si>
  <si>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</si>
  <si>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</si>
  <si>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</si>
  <si>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</si>
  <si>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</si>
  <si>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</si>
  <si>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</si>
  <si>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</si>
  <si>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</si>
  <si>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</si>
  <si>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</si>
  <si>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</si>
  <si>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</si>
  <si>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</si>
  <si>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</si>
  <si>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介護保険特別会計（保険事業勘定）</t>
  </si>
  <si>
    <t>簡易水道事業会計</t>
  </si>
  <si>
    <t>国民健康保険事業特別会計</t>
  </si>
  <si>
    <t>航運事業特別会計</t>
  </si>
  <si>
    <t>後期高齢者医療特別会計</t>
  </si>
  <si>
    <t>風力発電事業特別会計</t>
  </si>
  <si>
    <t>漁業集落排水事業特別会計</t>
  </si>
  <si>
    <t>その他会計（赤字）</t>
  </si>
  <si>
    <t>その他会計（黒字）</t>
  </si>
  <si>
    <t>R02</t>
    <phoneticPr fontId="5"/>
  </si>
  <si>
    <t>R03</t>
    <phoneticPr fontId="5"/>
  </si>
  <si>
    <t>R04</t>
    <phoneticPr fontId="5"/>
  </si>
  <si>
    <t>R05</t>
    <phoneticPr fontId="5"/>
  </si>
  <si>
    <t>R06</t>
    <phoneticPr fontId="5"/>
  </si>
  <si>
    <t>-</t>
    <phoneticPr fontId="2"/>
  </si>
  <si>
    <t>周東環境衛生組合（一般会計）</t>
    <rPh sb="0" eb="2">
      <t>シュウトウ</t>
    </rPh>
    <rPh sb="2" eb="4">
      <t>カンキョウ</t>
    </rPh>
    <rPh sb="4" eb="6">
      <t>エイセイ</t>
    </rPh>
    <rPh sb="6" eb="8">
      <t>クミアイ</t>
    </rPh>
    <rPh sb="9" eb="11">
      <t>イッパン</t>
    </rPh>
    <rPh sb="11" eb="13">
      <t>カイケイ</t>
    </rPh>
    <phoneticPr fontId="5"/>
  </si>
  <si>
    <t>柳井地区広域消防組合（一般会計）</t>
    <rPh sb="0" eb="2">
      <t>ヤナイ</t>
    </rPh>
    <rPh sb="2" eb="4">
      <t>チク</t>
    </rPh>
    <rPh sb="4" eb="6">
      <t>コウイキ</t>
    </rPh>
    <rPh sb="6" eb="8">
      <t>ショウボウ</t>
    </rPh>
    <rPh sb="8" eb="10">
      <t>クミアイ</t>
    </rPh>
    <rPh sb="11" eb="13">
      <t>イッパン</t>
    </rPh>
    <rPh sb="13" eb="15">
      <t>カイケイ</t>
    </rPh>
    <phoneticPr fontId="5"/>
  </si>
  <si>
    <t>柳井地域広域水道企業団（水道用水供給事業会計）</t>
    <rPh sb="0" eb="2">
      <t>ヤナイ</t>
    </rPh>
    <rPh sb="2" eb="4">
      <t>チイキ</t>
    </rPh>
    <rPh sb="4" eb="6">
      <t>コウイキ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5"/>
  </si>
  <si>
    <t>山口県市町総合事務組合（一般会計）</t>
    <rPh sb="0" eb="3">
      <t>ヤマグチケン</t>
    </rPh>
    <rPh sb="3" eb="5">
      <t>シチョウ</t>
    </rPh>
    <rPh sb="5" eb="7">
      <t>ソウゴウ</t>
    </rPh>
    <rPh sb="7" eb="9">
      <t>ジム</t>
    </rPh>
    <rPh sb="9" eb="11">
      <t>クミアイ</t>
    </rPh>
    <rPh sb="12" eb="14">
      <t>イッパン</t>
    </rPh>
    <rPh sb="14" eb="16">
      <t>カイケイ</t>
    </rPh>
    <phoneticPr fontId="5"/>
  </si>
  <si>
    <t>山口県市町総合事務組合（退職手当特別会計）</t>
    <rPh sb="0" eb="3">
      <t>ヤマグチケン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5"/>
  </si>
  <si>
    <t>山口県市町総合事務組合（消防団員補償等特別会計）</t>
    <rPh sb="0" eb="3">
      <t>ヤマグチケン</t>
    </rPh>
    <rPh sb="3" eb="5">
      <t>シチョウ</t>
    </rPh>
    <rPh sb="5" eb="7">
      <t>ソウゴウ</t>
    </rPh>
    <rPh sb="7" eb="9">
      <t>ジム</t>
    </rPh>
    <rPh sb="9" eb="11">
      <t>クミアイ</t>
    </rPh>
    <rPh sb="12" eb="15">
      <t>ショウボウダン</t>
    </rPh>
    <rPh sb="15" eb="16">
      <t>イン</t>
    </rPh>
    <rPh sb="16" eb="18">
      <t>ホショウ</t>
    </rPh>
    <rPh sb="18" eb="19">
      <t>トウ</t>
    </rPh>
    <rPh sb="19" eb="21">
      <t>トクベツ</t>
    </rPh>
    <rPh sb="21" eb="23">
      <t>カイケイ</t>
    </rPh>
    <phoneticPr fontId="5"/>
  </si>
  <si>
    <t>山口県市町総合事務組合（非常勤職員公務災害補償特別会計）</t>
    <rPh sb="0" eb="3">
      <t>ヤマグチケン</t>
    </rPh>
    <rPh sb="3" eb="5">
      <t>シチョウ</t>
    </rPh>
    <rPh sb="5" eb="7">
      <t>ソウゴウ</t>
    </rPh>
    <rPh sb="7" eb="9">
      <t>ジム</t>
    </rPh>
    <rPh sb="9" eb="11">
      <t>クミアイ</t>
    </rPh>
    <rPh sb="25" eb="27">
      <t>カイケイ</t>
    </rPh>
    <phoneticPr fontId="5"/>
  </si>
  <si>
    <t>山口県市町総合事務組合（山口県市町公平委員会特別会計）</t>
    <rPh sb="0" eb="3">
      <t>ヤマグチケン</t>
    </rPh>
    <rPh sb="3" eb="5">
      <t>シチョウ</t>
    </rPh>
    <rPh sb="5" eb="7">
      <t>ソウゴウ</t>
    </rPh>
    <rPh sb="7" eb="9">
      <t>ジム</t>
    </rPh>
    <rPh sb="9" eb="11">
      <t>クミアイ</t>
    </rPh>
    <rPh sb="24" eb="26">
      <t>カイケイ</t>
    </rPh>
    <phoneticPr fontId="5"/>
  </si>
  <si>
    <t>山口県市町総合事務組合（交通災害共済特別会計）</t>
    <rPh sb="0" eb="3">
      <t>ヤマグチケン</t>
    </rPh>
    <rPh sb="3" eb="5">
      <t>シチョウ</t>
    </rPh>
    <rPh sb="5" eb="7">
      <t>ソウゴウ</t>
    </rPh>
    <rPh sb="7" eb="9">
      <t>ジム</t>
    </rPh>
    <rPh sb="9" eb="11">
      <t>クミアイ</t>
    </rPh>
    <rPh sb="20" eb="22">
      <t>カイケイ</t>
    </rPh>
    <phoneticPr fontId="5"/>
  </si>
  <si>
    <t>山口県市町総合事務組合（山口県自治会館管理特別会計）</t>
    <rPh sb="0" eb="3">
      <t>ヤマグチケン</t>
    </rPh>
    <rPh sb="3" eb="5">
      <t>シチョウ</t>
    </rPh>
    <rPh sb="5" eb="7">
      <t>ソウゴウ</t>
    </rPh>
    <rPh sb="7" eb="9">
      <t>ジム</t>
    </rPh>
    <rPh sb="9" eb="11">
      <t>クミアイ</t>
    </rPh>
    <rPh sb="12" eb="15">
      <t>ヤマグチケン</t>
    </rPh>
    <rPh sb="15" eb="17">
      <t>ジチ</t>
    </rPh>
    <rPh sb="17" eb="19">
      <t>カイカン</t>
    </rPh>
    <rPh sb="19" eb="21">
      <t>カンリ</t>
    </rPh>
    <rPh sb="21" eb="23">
      <t>トクベツ</t>
    </rPh>
    <rPh sb="23" eb="25">
      <t>カイケイ</t>
    </rPh>
    <phoneticPr fontId="5"/>
  </si>
  <si>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5"/>
  </si>
  <si>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</si>
  <si>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〇</t>
    <phoneticPr fontId="2"/>
  </si>
  <si>
    <t>上関航運</t>
    <rPh sb="0" eb="4">
      <t>カミノセキコウウン</t>
    </rPh>
    <phoneticPr fontId="2"/>
  </si>
  <si>
    <t>なごみ</t>
    <phoneticPr fontId="2"/>
  </si>
  <si>
    <t>公共施設建設基金</t>
    <rPh sb="0" eb="8">
      <t>コウキョウシセツケンセツキキン</t>
    </rPh>
    <phoneticPr fontId="5"/>
  </si>
  <si>
    <t>ふるさと振興基金</t>
    <rPh sb="4" eb="8">
      <t>シンコウキキン</t>
    </rPh>
    <phoneticPr fontId="38"/>
  </si>
  <si>
    <t>原子力発電施設等立地地域特別交付金施設維持運営基金</t>
    <rPh sb="0" eb="7">
      <t>ゲンシリョクハツデンシセツ</t>
    </rPh>
    <rPh sb="7" eb="8">
      <t>トウ</t>
    </rPh>
    <rPh sb="8" eb="10">
      <t>リッチ</t>
    </rPh>
    <rPh sb="10" eb="12">
      <t>チイキ</t>
    </rPh>
    <rPh sb="17" eb="25">
      <t>シセツイジウンエイキキン</t>
    </rPh>
    <phoneticPr fontId="38"/>
  </si>
  <si>
    <t>新庁舎建設基金</t>
    <rPh sb="0" eb="3">
      <t>シンチョウシャ</t>
    </rPh>
    <rPh sb="3" eb="5">
      <t>ケンセツ</t>
    </rPh>
    <rPh sb="5" eb="7">
      <t>キキン</t>
    </rPh>
    <phoneticPr fontId="38"/>
  </si>
  <si>
    <t>ささえあい基金</t>
    <rPh sb="5" eb="7">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</si>
</sst>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74A8-426D-887F-4384AA9969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337201</c:v>
                </c:pt>
                <c:pt idx="1">
                  <c:v>454268</c:v>
                </c:pt>
                <c:pt idx="2">
                  <c:v>172187</c:v>
                </c:pt>
                <c:pt idx="3">
                  <c:v>266813</c:v>
                </c:pt>
                <c:pt idx="4">
                  <c:v>251776</c:v>
                </c:pt>
              </c:numCache>
            </c:numRef>
          </c:val>
          <c:smooth val="0"/>
          <c:extLst>
            <c:ext xmlns:c16="http://schemas.microsoft.com/office/drawing/2014/chart" uri="{C3380CC4-5D6E-409C-BE32-E72D297353CC}">
              <c16:uniqueId val="{00000001-74A8-426D-887F-4384AA9969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9.36</c:v>
                </c:pt>
                <c:pt idx="1">
                  <c:v>14.07</c:v>
                </c:pt>
                <c:pt idx="2">
                  <c:v>7.18</c:v>
                </c:pt>
                <c:pt idx="3">
                  <c:v>8.14</c:v>
                </c:pt>
                <c:pt idx="4">
                  <c:v>8.84</c:v>
                </c:pt>
              </c:numCache>
            </c:numRef>
          </c:val>
          <c:extLst>
            <c:ext xmlns:c16="http://schemas.microsoft.com/office/drawing/2014/chart" uri="{C3380CC4-5D6E-409C-BE32-E72D297353CC}">
              <c16:uniqueId val="{00000000-099D-4FCC-951D-F34BA7D02F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31.25</c:v>
                </c:pt>
                <c:pt idx="1">
                  <c:v>34.979999999999997</c:v>
                </c:pt>
                <c:pt idx="2">
                  <c:v>47.6</c:v>
                </c:pt>
                <c:pt idx="3">
                  <c:v>48.28</c:v>
                </c:pt>
                <c:pt idx="4">
                  <c:v>52.1</c:v>
                </c:pt>
              </c:numCache>
            </c:numRef>
          </c:val>
          <c:extLst>
            <c:ext xmlns:c16="http://schemas.microsoft.com/office/drawing/2014/chart" uri="{C3380CC4-5D6E-409C-BE32-E72D297353CC}">
              <c16:uniqueId val="{00000001-099D-4FCC-951D-F34BA7D02F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4.42</c:v>
                </c:pt>
                <c:pt idx="1">
                  <c:v>12.48</c:v>
                </c:pt>
                <c:pt idx="2">
                  <c:v>3.72</c:v>
                </c:pt>
                <c:pt idx="3">
                  <c:v>2.15</c:v>
                </c:pt>
                <c:pt idx="4">
                  <c:v>8.83</c:v>
                </c:pt>
              </c:numCache>
            </c:numRef>
          </c:val>
          <c:smooth val="0"/>
          <c:extLst>
            <c:ext xmlns:c16="http://schemas.microsoft.com/office/drawing/2014/chart" uri="{C3380CC4-5D6E-409C-BE32-E72D297353CC}">
              <c16:uniqueId val="{00000002-099D-4FCC-951D-F34BA7D02F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0.68</c:v>
                </c:pt>
                <c:pt idx="8">
                  <c:v>#N/A</c:v>
                </c:pt>
                <c:pt idx="9">
                  <c:v>0</c:v>
                </c:pt>
              </c:numCache>
            </c:numRef>
          </c:val>
          <c:extLst>
            <c:ext xmlns:c16="http://schemas.microsoft.com/office/drawing/2014/chart" uri="{C3380CC4-5D6E-409C-BE32-E72D297353CC}">
              <c16:uniqueId val="{00000000-DC8A-465B-B5E1-6BE8A8A9A6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8A-465B-B5E1-6BE8A8A9A6A2}"/>
            </c:ext>
          </c:extLst>
        </c:ser>
        <c:ser>
          <c:idx val="2"/>
          <c:order val="2"/>
          <c:tx>
            <c:strRef>
              <c:f>データシート!$A$29</c:f>
              <c:strCache>
                <c:ptCount val="1"/>
                <c:pt idx="0">
                  <c:v>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C8A-465B-B5E1-6BE8A8A9A6A2}"/>
            </c:ext>
          </c:extLst>
        </c:ser>
        <c:ser>
          <c:idx val="3"/>
          <c:order val="3"/>
          <c:tx>
            <c:strRef>
              <c:f>データシート!$A$30</c:f>
              <c:strCache>
                <c:ptCount val="1"/>
                <c:pt idx="0">
                  <c:v>風力発電事業特別会計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1.89</c:v>
                </c:pt>
                <c:pt idx="2">
                  <c:v>#N/A</c:v>
                </c:pt>
                <c:pt idx="3">
                  <c:v>1.72</c:v>
                </c:pt>
                <c:pt idx="4">
                  <c:v>#N/A</c:v>
                </c:pt>
                <c:pt idx="5">
                  <c:v>1.05</c:v>
                </c:pt>
                <c:pt idx="6">
                  <c:v>#N/A</c:v>
                </c:pt>
                <c:pt idx="7">
                  <c:v>0.24</c:v>
                </c:pt>
                <c:pt idx="8">
                  <c:v>#N/A</c:v>
                </c:pt>
                <c:pt idx="9">
                  <c:v>0</c:v>
                </c:pt>
              </c:numCache>
            </c:numRef>
          </c:val>
          <c:extLst>
            <c:ext xmlns:c16="http://schemas.microsoft.com/office/drawing/2014/chart" uri="{C3380CC4-5D6E-409C-BE32-E72D297353CC}">
              <c16:uniqueId val="{00000003-DC8A-465B-B5E1-6BE8A8A9A6A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C8A-465B-B5E1-6BE8A8A9A6A2}"/>
            </c:ext>
          </c:extLst>
        </c:ser>
        <c:ser>
          <c:idx val="5"/>
          <c:order val="5"/>
          <c:tx>
            <c:strRef>
              <c:f>データシート!$A$32</c:f>
              <c:strCache>
                <c:ptCount val="1"/>
                <c:pt idx="0">
                  <c:v>航運事業特別会計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0.35</c:v>
                </c:pt>
                <c:pt idx="2">
                  <c:v>#N/A</c:v>
                </c:pt>
                <c:pt idx="3">
                  <c:v>0.23</c:v>
                </c:pt>
                <c:pt idx="4">
                  <c:v>#N/A</c:v>
                </c:pt>
                <c:pt idx="5">
                  <c:v>0.02</c:v>
                </c:pt>
                <c:pt idx="6">
                  <c:v>#N/A</c:v>
                </c:pt>
                <c:pt idx="7">
                  <c:v>0</c:v>
                </c:pt>
                <c:pt idx="8">
                  <c:v>#N/A</c:v>
                </c:pt>
                <c:pt idx="9">
                  <c:v>0</c:v>
                </c:pt>
              </c:numCache>
            </c:numRef>
          </c:val>
          <c:extLst>
            <c:ext xmlns:c16="http://schemas.microsoft.com/office/drawing/2014/chart" uri="{C3380CC4-5D6E-409C-BE32-E72D297353CC}">
              <c16:uniqueId val="{00000005-DC8A-465B-B5E1-6BE8A8A9A6A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1.1000000000000001</c:v>
                </c:pt>
                <c:pt idx="2">
                  <c:v>#N/A</c:v>
                </c:pt>
                <c:pt idx="3">
                  <c:v>0.67</c:v>
                </c:pt>
                <c:pt idx="4">
                  <c:v>#N/A</c:v>
                </c:pt>
                <c:pt idx="5">
                  <c:v>0.9</c:v>
                </c:pt>
                <c:pt idx="6">
                  <c:v>#N/A</c:v>
                </c:pt>
                <c:pt idx="7">
                  <c:v>1.54</c:v>
                </c:pt>
                <c:pt idx="8">
                  <c:v>#N/A</c:v>
                </c:pt>
                <c:pt idx="9">
                  <c:v>0.04</c:v>
                </c:pt>
              </c:numCache>
            </c:numRef>
          </c:val>
          <c:extLst>
            <c:ext xmlns:c16="http://schemas.microsoft.com/office/drawing/2014/chart" uri="{C3380CC4-5D6E-409C-BE32-E72D297353CC}">
              <c16:uniqueId val="{00000006-DC8A-465B-B5E1-6BE8A8A9A6A2}"/>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1.1499999999999999</c:v>
                </c:pt>
              </c:numCache>
            </c:numRef>
          </c:val>
          <c:extLst>
            <c:ext xmlns:c16="http://schemas.microsoft.com/office/drawing/2014/chart" uri="{C3380CC4-5D6E-409C-BE32-E72D297353CC}">
              <c16:uniqueId val="{00000007-DC8A-465B-B5E1-6BE8A8A9A6A2}"/>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0.89</c:v>
                </c:pt>
                <c:pt idx="2">
                  <c:v>#N/A</c:v>
                </c:pt>
                <c:pt idx="3">
                  <c:v>0.82</c:v>
                </c:pt>
                <c:pt idx="4">
                  <c:v>#N/A</c:v>
                </c:pt>
                <c:pt idx="5">
                  <c:v>0.88</c:v>
                </c:pt>
                <c:pt idx="6">
                  <c:v>#N/A</c:v>
                </c:pt>
                <c:pt idx="7">
                  <c:v>0.52</c:v>
                </c:pt>
                <c:pt idx="8">
                  <c:v>#N/A</c:v>
                </c:pt>
                <c:pt idx="9">
                  <c:v>1.33</c:v>
                </c:pt>
              </c:numCache>
            </c:numRef>
          </c:val>
          <c:extLst>
            <c:ext xmlns:c16="http://schemas.microsoft.com/office/drawing/2014/chart" uri="{C3380CC4-5D6E-409C-BE32-E72D297353CC}">
              <c16:uniqueId val="{00000008-DC8A-465B-B5E1-6BE8A8A9A6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9.35</c:v>
                </c:pt>
                <c:pt idx="2">
                  <c:v>#N/A</c:v>
                </c:pt>
                <c:pt idx="3">
                  <c:v>14.06</c:v>
                </c:pt>
                <c:pt idx="4">
                  <c:v>#N/A</c:v>
                </c:pt>
                <c:pt idx="5">
                  <c:v>7.17</c:v>
                </c:pt>
                <c:pt idx="6">
                  <c:v>#N/A</c:v>
                </c:pt>
                <c:pt idx="7">
                  <c:v>7.96</c:v>
                </c:pt>
                <c:pt idx="8">
                  <c:v>#N/A</c:v>
                </c:pt>
                <c:pt idx="9">
                  <c:v>8.83</c:v>
                </c:pt>
              </c:numCache>
            </c:numRef>
          </c:val>
          <c:extLst>
            <c:ext xmlns:c16="http://schemas.microsoft.com/office/drawing/2014/chart" uri="{C3380CC4-5D6E-409C-BE32-E72D297353CC}">
              <c16:uniqueId val="{00000009-DC8A-465B-B5E1-6BE8A8A9A6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305</c:v>
                </c:pt>
                <c:pt idx="5">
                  <c:v>290</c:v>
                </c:pt>
                <c:pt idx="8">
                  <c:v>299</c:v>
                </c:pt>
                <c:pt idx="11">
                  <c:v>307</c:v>
                </c:pt>
                <c:pt idx="14">
                  <c:v>316</c:v>
                </c:pt>
              </c:numCache>
            </c:numRef>
          </c:val>
          <c:extLst>
            <c:ext xmlns:c16="http://schemas.microsoft.com/office/drawing/2014/chart" uri="{C3380CC4-5D6E-409C-BE32-E72D297353CC}">
              <c16:uniqueId val="{00000000-4D2B-476B-A7C9-C3D59D1E56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4D2B-476B-A7C9-C3D59D1E56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D2B-476B-A7C9-C3D59D1E56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8</c:v>
                </c:pt>
                <c:pt idx="6">
                  <c:v>7</c:v>
                </c:pt>
                <c:pt idx="9">
                  <c:v>7</c:v>
                </c:pt>
                <c:pt idx="12">
                  <c:v>10</c:v>
                </c:pt>
              </c:numCache>
            </c:numRef>
          </c:val>
          <c:extLst>
            <c:ext xmlns:c16="http://schemas.microsoft.com/office/drawing/2014/chart" uri="{C3380CC4-5D6E-409C-BE32-E72D297353CC}">
              <c16:uniqueId val="{00000003-4D2B-476B-A7C9-C3D59D1E56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c:v>
                </c:pt>
                <c:pt idx="3">
                  <c:v>42</c:v>
                </c:pt>
                <c:pt idx="6">
                  <c:v>42</c:v>
                </c:pt>
                <c:pt idx="9">
                  <c:v>42</c:v>
                </c:pt>
                <c:pt idx="12">
                  <c:v>41</c:v>
                </c:pt>
              </c:numCache>
            </c:numRef>
          </c:val>
          <c:extLst>
            <c:ext xmlns:c16="http://schemas.microsoft.com/office/drawing/2014/chart" uri="{C3380CC4-5D6E-409C-BE32-E72D297353CC}">
              <c16:uniqueId val="{00000004-4D2B-476B-A7C9-C3D59D1E56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2B-476B-A7C9-C3D59D1E56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2B-476B-A7C9-C3D59D1E56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382</c:v>
                </c:pt>
                <c:pt idx="3">
                  <c:v>376</c:v>
                </c:pt>
                <c:pt idx="6">
                  <c:v>406</c:v>
                </c:pt>
                <c:pt idx="9">
                  <c:v>454</c:v>
                </c:pt>
                <c:pt idx="12">
                  <c:v>475</c:v>
                </c:pt>
              </c:numCache>
            </c:numRef>
          </c:val>
          <c:extLst>
            <c:ext xmlns:c16="http://schemas.microsoft.com/office/drawing/2014/chart" uri="{C3380CC4-5D6E-409C-BE32-E72D297353CC}">
              <c16:uniqueId val="{00000007-4D2B-476B-A7C9-C3D59D1E56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127</c:v>
                </c:pt>
                <c:pt idx="2">
                  <c:v>#N/A</c:v>
                </c:pt>
                <c:pt idx="3">
                  <c:v>#N/A</c:v>
                </c:pt>
                <c:pt idx="4">
                  <c:v>136</c:v>
                </c:pt>
                <c:pt idx="5">
                  <c:v>#N/A</c:v>
                </c:pt>
                <c:pt idx="6">
                  <c:v>#N/A</c:v>
                </c:pt>
                <c:pt idx="7">
                  <c:v>157</c:v>
                </c:pt>
                <c:pt idx="8">
                  <c:v>#N/A</c:v>
                </c:pt>
                <c:pt idx="9">
                  <c:v>#N/A</c:v>
                </c:pt>
                <c:pt idx="10">
                  <c:v>196</c:v>
                </c:pt>
                <c:pt idx="11">
                  <c:v>#N/A</c:v>
                </c:pt>
                <c:pt idx="12">
                  <c:v>#N/A</c:v>
                </c:pt>
                <c:pt idx="13">
                  <c:v>210</c:v>
                </c:pt>
                <c:pt idx="14">
                  <c:v>#N/A</c:v>
                </c:pt>
              </c:numCache>
            </c:numRef>
          </c:val>
          <c:smooth val="0"/>
          <c:extLst>
            <c:ext xmlns:c16="http://schemas.microsoft.com/office/drawing/2014/chart" uri="{C3380CC4-5D6E-409C-BE32-E72D297353CC}">
              <c16:uniqueId val="{00000008-4D2B-476B-A7C9-C3D59D1E56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2761</c:v>
                </c:pt>
                <c:pt idx="5">
                  <c:v>2740</c:v>
                </c:pt>
                <c:pt idx="8">
                  <c:v>2662</c:v>
                </c:pt>
                <c:pt idx="11">
                  <c:v>2674</c:v>
                </c:pt>
                <c:pt idx="14">
                  <c:v>2625</c:v>
                </c:pt>
              </c:numCache>
            </c:numRef>
          </c:val>
          <c:extLst>
            <c:ext xmlns:c16="http://schemas.microsoft.com/office/drawing/2014/chart" uri="{C3380CC4-5D6E-409C-BE32-E72D297353CC}">
              <c16:uniqueId val="{00000000-E992-4AC6-AD28-B1CE7ACB81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91</c:v>
                </c:pt>
                <c:pt idx="5">
                  <c:v>94</c:v>
                </c:pt>
                <c:pt idx="8">
                  <c:v>69</c:v>
                </c:pt>
                <c:pt idx="11">
                  <c:v>58</c:v>
                </c:pt>
                <c:pt idx="14">
                  <c:v>84</c:v>
                </c:pt>
              </c:numCache>
            </c:numRef>
          </c:val>
          <c:extLst>
            <c:ext xmlns:c16="http://schemas.microsoft.com/office/drawing/2014/chart" uri="{C3380CC4-5D6E-409C-BE32-E72D297353CC}">
              <c16:uniqueId val="{00000001-E992-4AC6-AD28-B1CE7ACB81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2721</c:v>
                </c:pt>
                <c:pt idx="5">
                  <c:v>2595</c:v>
                </c:pt>
                <c:pt idx="8">
                  <c:v>2892</c:v>
                </c:pt>
                <c:pt idx="11">
                  <c:v>3006</c:v>
                </c:pt>
                <c:pt idx="14">
                  <c:v>2852</c:v>
                </c:pt>
              </c:numCache>
            </c:numRef>
          </c:val>
          <c:extLst>
            <c:ext xmlns:c16="http://schemas.microsoft.com/office/drawing/2014/chart" uri="{C3380CC4-5D6E-409C-BE32-E72D297353CC}">
              <c16:uniqueId val="{00000002-E992-4AC6-AD28-B1CE7ACB81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92-4AC6-AD28-B1CE7ACB81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92-4AC6-AD28-B1CE7ACB81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40</c:v>
                </c:pt>
                <c:pt idx="3">
                  <c:v>41</c:v>
                </c:pt>
                <c:pt idx="6">
                  <c:v>33</c:v>
                </c:pt>
                <c:pt idx="9">
                  <c:v>18</c:v>
                </c:pt>
                <c:pt idx="12">
                  <c:v>19</c:v>
                </c:pt>
              </c:numCache>
            </c:numRef>
          </c:val>
          <c:extLst>
            <c:ext xmlns:c16="http://schemas.microsoft.com/office/drawing/2014/chart" uri="{C3380CC4-5D6E-409C-BE32-E72D297353CC}">
              <c16:uniqueId val="{00000005-E992-4AC6-AD28-B1CE7ACB81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439</c:v>
                </c:pt>
                <c:pt idx="3">
                  <c:v>419</c:v>
                </c:pt>
                <c:pt idx="6">
                  <c:v>421</c:v>
                </c:pt>
                <c:pt idx="9">
                  <c:v>360</c:v>
                </c:pt>
                <c:pt idx="12">
                  <c:v>337</c:v>
                </c:pt>
              </c:numCache>
            </c:numRef>
          </c:val>
          <c:extLst>
            <c:ext xmlns:c16="http://schemas.microsoft.com/office/drawing/2014/chart" uri="{C3380CC4-5D6E-409C-BE32-E72D297353CC}">
              <c16:uniqueId val="{00000006-E992-4AC6-AD28-B1CE7ACB81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c:v>
                </c:pt>
                <c:pt idx="3">
                  <c:v>49</c:v>
                </c:pt>
                <c:pt idx="6">
                  <c:v>153</c:v>
                </c:pt>
                <c:pt idx="9">
                  <c:v>60</c:v>
                </c:pt>
                <c:pt idx="12">
                  <c:v>56</c:v>
                </c:pt>
              </c:numCache>
            </c:numRef>
          </c:val>
          <c:extLst>
            <c:ext xmlns:c16="http://schemas.microsoft.com/office/drawing/2014/chart" uri="{C3380CC4-5D6E-409C-BE32-E72D297353CC}">
              <c16:uniqueId val="{00000007-E992-4AC6-AD28-B1CE7ACB81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310</c:v>
                </c:pt>
                <c:pt idx="3">
                  <c:v>281</c:v>
                </c:pt>
                <c:pt idx="6">
                  <c:v>250</c:v>
                </c:pt>
                <c:pt idx="9">
                  <c:v>221</c:v>
                </c:pt>
                <c:pt idx="12">
                  <c:v>184</c:v>
                </c:pt>
              </c:numCache>
            </c:numRef>
          </c:val>
          <c:extLst>
            <c:ext xmlns:c16="http://schemas.microsoft.com/office/drawing/2014/chart" uri="{C3380CC4-5D6E-409C-BE32-E72D297353CC}">
              <c16:uniqueId val="{00000008-E992-4AC6-AD28-B1CE7ACB81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92-4AC6-AD28-B1CE7ACB81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3643</c:v>
                </c:pt>
                <c:pt idx="3">
                  <c:v>3876</c:v>
                </c:pt>
                <c:pt idx="6">
                  <c:v>3699</c:v>
                </c:pt>
                <c:pt idx="9">
                  <c:v>3651</c:v>
                </c:pt>
                <c:pt idx="12">
                  <c:v>3497</c:v>
                </c:pt>
              </c:numCache>
            </c:numRef>
          </c:val>
          <c:extLst>
            <c:ext xmlns:c16="http://schemas.microsoft.com/office/drawing/2014/chart" uri="{C3380CC4-5D6E-409C-BE32-E72D297353CC}">
              <c16:uniqueId val="{0000000A-E992-4AC6-AD28-B1CE7ACB81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92-4AC6-AD28-B1CE7ACB81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936</c:v>
                </c:pt>
                <c:pt idx="1">
                  <c:v>958</c:v>
                </c:pt>
                <c:pt idx="2">
                  <c:v>1040</c:v>
                </c:pt>
              </c:numCache>
            </c:numRef>
          </c:val>
          <c:extLst>
            <c:ext xmlns:c16="http://schemas.microsoft.com/office/drawing/2014/chart" uri="{C3380CC4-5D6E-409C-BE32-E72D297353CC}">
              <c16:uniqueId val="{00000000-0E7F-457E-8129-AC50C24047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86</c:v>
                </c:pt>
                <c:pt idx="1">
                  <c:v>93</c:v>
                </c:pt>
                <c:pt idx="2">
                  <c:v>28</c:v>
                </c:pt>
              </c:numCache>
            </c:numRef>
          </c:val>
          <c:extLst>
            <c:ext xmlns:c16="http://schemas.microsoft.com/office/drawing/2014/chart" uri="{C3380CC4-5D6E-409C-BE32-E72D297353CC}">
              <c16:uniqueId val="{00000001-0E7F-457E-8129-AC50C24047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1813</c:v>
                </c:pt>
                <c:pt idx="1">
                  <c:v>1920</c:v>
                </c:pt>
                <c:pt idx="2">
                  <c:v>1843</c:v>
                </c:pt>
              </c:numCache>
            </c:numRef>
          </c:val>
          <c:extLst>
            <c:ext xmlns:c16="http://schemas.microsoft.com/office/drawing/2014/chart" uri="{C3380CC4-5D6E-409C-BE32-E72D297353CC}">
              <c16:uniqueId val="{00000002-0E7F-457E-8129-AC50C24047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山口県上関町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元利償還金等：元利償還金は過疎債、公共施設等適正管理推進事業債等の元利償還金が増加したため増加した。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新たな借入が少額で、例年通りの数値で推移している。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算入公債費等：元利償還金と概ね同程度に推移している。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年度からは算入率の低い公共施設等適正管理推進事業債を借入れており比率を悪化させている。今後については比率を注視しながら新たな借入は慎重に行う。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山口県上関町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地方債現在高の減少により全体額も減少した。公営企業債等繰入見込額は、新規借入額より元金償還額の方が多いため減少し、この傾向は大規模更新を迎えるまでしばらく続くと見込んでいる。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充当可能基金は、減債基金を繰上償還に活用したことなどにより充当可能基金は減少した。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現在、将来負担比率なしである。健全な財政運営を維持していくため、地方債発行や、基金の取崩しは慎重に行っていく。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山口県上関町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減債基金、その他特目基金で積立金より、取崩額の方が多かったため基金総額は減少した。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年度決算で交付税の構成比が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占める。そのため基金の取崩額や積立額は普通交付税の交付額に大きく左右される状態である。普通交付税の算定基礎である人口を確保する必要を感じる。今後も、有利な地方債を活用するなどして一般財源の不足を解消し基金総額を確保しつつ、財政運営に取り組み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・公共施設建設基金：公共施設の建設費に必要な財源の確保を図る。年度間の一般財源の過不足を調整する役割を持つ。</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・ふるさと振興基金：ふるさと振興にかかる事業の推進を図る。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・原子力発電施設等立地地域特別交付金施設維持運営基金：特別交付金の財源により整備された施設の維持運営を行う。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・新庁舎建設基金：町の新庁舎建設等に必要な財源の確保を図る。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・ささえあい基金：町民の生活支援にかかる事業の推進を図る。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余剰財源が不足したことで、大きな基金積立を実施できなかったことと、診療所施設設計基金や総合計画策定基金をはじめとして、対象事業に要する費用を取崩したことから基金残高は減少した。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新庁舎建設事業の大規模な支出は令和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終了したため、今後は大きな取崩し予定はない。その一方で、積立を行う一般財源の余裕が今後どれほど生じるかは不明だ。健全な財政運営に必要な基金残高を確保するために、安易に基金に財源を求めることのないよう努め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百万円で、取崩額はなしとなったため基金残高は増加した。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財源不足額が過大とならないよう適正な財政運営を行い、基金残高をある程度維持できるよう取り組む。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普通交付税のうち臨時財政対策債償還基金費の算定額を減債基金に積立てたが、繰上償還のため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百万円を取崩したことで基金残高</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公債費の増加傾向が続いているので一定程度の基金残高を確保したい。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2,190
2,186
34.69
3,739,573
3,557,054
176,470
1,996,721
3,496,738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財政力指数は低い数値が続いている。人口の減少や、全国平均を上回る高齢化率（令和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％）に加え、雇用や経済を下支えする産業基盤もない。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定住人口の増加と産業振興に積極的に取り組み、税収増加を図る必要があるが、福祉関係団体と三セクの赤字補填に一般財源が割かれ、成果を出すのに苦労している。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58928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0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58928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49276</xdr:rowOff>
    </xdr:from>
    <xdr:to>
      <xdr:col>15</xdr:col>
      <xdr:colOff>82550</xdr:colOff>
      <xdr:row>44</xdr:row>
      <xdr:rowOff>58928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49276</xdr:rowOff>
    </xdr:from>
    <xdr:to>
      <xdr:col>11</xdr:col>
      <xdr:colOff>31750</xdr:colOff>
      <xdr:row>44</xdr:row>
      <xdr:rowOff>49276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8128</xdr:rowOff>
    </xdr:from>
    <xdr:to>
      <xdr:col>15</xdr:col>
      <xdr:colOff>133350</xdr:colOff>
      <xdr:row>44</xdr:row>
      <xdr:rowOff>109728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94505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169926</xdr:rowOff>
    </xdr:from>
    <xdr:to>
      <xdr:col>11</xdr:col>
      <xdr:colOff>82550</xdr:colOff>
      <xdr:row>44</xdr:row>
      <xdr:rowOff>100076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84853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数値は悪化した。分母の面は、普通交付税の伸びによって、経常一般財源歳入額は微増したが、分子の面で人件費・補助費・公債費等の増加の影響で経常経費充当一般財源が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百万円増加したことにより、比率は悪化した。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例年、公債費を除く経常経費に極端な増減はないため、経常収支比率は、自主財源でない普通交付税の増減に強く影響される。そのためにも算定基礎数値の人口の確保は、町の最大の課題である。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141922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60430"/>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45403</xdr:rowOff>
    </xdr:from>
    <xdr:to>
      <xdr:col>19</xdr:col>
      <xdr:colOff>133350</xdr:colOff>
      <xdr:row>64</xdr:row>
      <xdr:rowOff>87630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1820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64</xdr:row>
      <xdr:rowOff>45403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59346"/>
          <a:ext cx="889000" cy="15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64</xdr:row>
      <xdr:rowOff>87630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5934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91122</xdr:rowOff>
    </xdr:from>
    <xdr:to>
      <xdr:col>23</xdr:col>
      <xdr:colOff>184150</xdr:colOff>
      <xdr:row>65</xdr:row>
      <xdr:rowOff>21272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63199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3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166053</xdr:rowOff>
    </xdr:from>
    <xdr:to>
      <xdr:col>15</xdr:col>
      <xdr:colOff>133350</xdr:colOff>
      <xdr:row>64</xdr:row>
      <xdr:rowOff>96203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80980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93573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人件費は給与改定等の影響で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％増）し、物件費は標準化対応委託料等の影響で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％増）した。これに加えて人口も減少したことにより、一人当たりの決算額が増加した。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112461</xdr:rowOff>
    </xdr:from>
    <xdr:to>
      <xdr:col>23</xdr:col>
      <xdr:colOff>133350</xdr:colOff>
      <xdr:row>81</xdr:row>
      <xdr:rowOff>139041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99911"/>
          <a:ext cx="838200" cy="2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123818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97059</xdr:rowOff>
    </xdr:from>
    <xdr:to>
      <xdr:col>19</xdr:col>
      <xdr:colOff>133350</xdr:colOff>
      <xdr:row>81</xdr:row>
      <xdr:rowOff>112461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84509"/>
          <a:ext cx="889000" cy="1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94918</xdr:rowOff>
    </xdr:from>
    <xdr:to>
      <xdr:col>15</xdr:col>
      <xdr:colOff>82550</xdr:colOff>
      <xdr:row>81</xdr:row>
      <xdr:rowOff>97059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82368"/>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85420</xdr:rowOff>
    </xdr:from>
    <xdr:to>
      <xdr:col>11</xdr:col>
      <xdr:colOff>31750</xdr:colOff>
      <xdr:row>81</xdr:row>
      <xdr:rowOff>94918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72870"/>
          <a:ext cx="889000" cy="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88241</xdr:rowOff>
    </xdr:from>
    <xdr:to>
      <xdr:col>23</xdr:col>
      <xdr:colOff>184150</xdr:colOff>
      <xdr:row>82</xdr:row>
      <xdr:rowOff>18391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9518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9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61661</xdr:rowOff>
    </xdr:from>
    <xdr:to>
      <xdr:col>19</xdr:col>
      <xdr:colOff>184150</xdr:colOff>
      <xdr:row>81</xdr:row>
      <xdr:rowOff>163261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1988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17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46259</xdr:rowOff>
    </xdr:from>
    <xdr:to>
      <xdr:col>15</xdr:col>
      <xdr:colOff>133350</xdr:colOff>
      <xdr:row>81</xdr:row>
      <xdr:rowOff>147859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3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158036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0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44118</xdr:rowOff>
    </xdr:from>
    <xdr:to>
      <xdr:col>11</xdr:col>
      <xdr:colOff>82550</xdr:colOff>
      <xdr:row>81</xdr:row>
      <xdr:rowOff>145718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155895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34620</xdr:rowOff>
    </xdr:from>
    <xdr:to>
      <xdr:col>7</xdr:col>
      <xdr:colOff>31750</xdr:colOff>
      <xdr:row>81</xdr:row>
      <xdr:rowOff>136220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146397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給与体系の見直しは、県の見直しに対応して随時行っている。また、従来の年功序列にとらわれない、公平・公正な人事評価制度を適切に運用していく。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8573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90662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59373</xdr:rowOff>
    </xdr:from>
    <xdr:to>
      <xdr:col>77</xdr:col>
      <xdr:colOff>44450</xdr:colOff>
      <xdr:row>87</xdr:row>
      <xdr:rowOff>8573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80407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59373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8597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143827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785975"/>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129223</xdr:rowOff>
    </xdr:from>
    <xdr:to>
      <xdr:col>77</xdr:col>
      <xdr:colOff>95250</xdr:colOff>
      <xdr:row>87</xdr:row>
      <xdr:rowOff>59373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44150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60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8573</xdr:rowOff>
    </xdr:from>
    <xdr:to>
      <xdr:col>73</xdr:col>
      <xdr:colOff>44450</xdr:colOff>
      <xdr:row>86</xdr:row>
      <xdr:rowOff>110173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120350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102252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93027</xdr:rowOff>
    </xdr:from>
    <xdr:to>
      <xdr:col>64</xdr:col>
      <xdr:colOff>152400</xdr:colOff>
      <xdr:row>87</xdr:row>
      <xdr:rowOff>23177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7954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2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類似団体と概ね同程度である。当町は、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つの離島及び</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つの辺地地区があり、支所・分室に職員及び会計年度任用職員を配置している。また、病院が遠いことや民間の診療所がないため、公営の診療所を設けている。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今後も職員定員管理計画により、適正な職員定員管理に取り組む。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116417</xdr:rowOff>
    </xdr:from>
    <xdr:to>
      <xdr:col>81</xdr:col>
      <xdr:colOff>44450</xdr:colOff>
      <xdr:row>59</xdr:row>
      <xdr:rowOff>121932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231967"/>
          <a:ext cx="8382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106075</xdr:rowOff>
    </xdr:from>
    <xdr:to>
      <xdr:col>77</xdr:col>
      <xdr:colOff>44450</xdr:colOff>
      <xdr:row>59</xdr:row>
      <xdr:rowOff>116417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2162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102053</xdr:rowOff>
    </xdr:from>
    <xdr:to>
      <xdr:col>72</xdr:col>
      <xdr:colOff>203200</xdr:colOff>
      <xdr:row>59</xdr:row>
      <xdr:rowOff>106075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1760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92401</xdr:rowOff>
    </xdr:from>
    <xdr:to>
      <xdr:col>68</xdr:col>
      <xdr:colOff>152400</xdr:colOff>
      <xdr:row>59</xdr:row>
      <xdr:rowOff>102053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0795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71132</xdr:rowOff>
    </xdr:from>
    <xdr:to>
      <xdr:col>81</xdr:col>
      <xdr:colOff>95250</xdr:colOff>
      <xdr:row>60</xdr:row>
      <xdr:rowOff>1282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43209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15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65617</xdr:rowOff>
    </xdr:from>
    <xdr:to>
      <xdr:col>77</xdr:col>
      <xdr:colOff>95250</xdr:colOff>
      <xdr:row>59</xdr:row>
      <xdr:rowOff>167217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5944</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55275</xdr:rowOff>
    </xdr:from>
    <xdr:to>
      <xdr:col>73</xdr:col>
      <xdr:colOff>44450</xdr:colOff>
      <xdr:row>59</xdr:row>
      <xdr:rowOff>156875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141652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25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51253</xdr:rowOff>
    </xdr:from>
    <xdr:to>
      <xdr:col>68</xdr:col>
      <xdr:colOff>203200</xdr:colOff>
      <xdr:row>59</xdr:row>
      <xdr:rowOff>152853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137630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25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41601</xdr:rowOff>
    </xdr:from>
    <xdr:to>
      <xdr:col>64</xdr:col>
      <xdr:colOff>152400</xdr:colOff>
      <xdr:row>59</xdr:row>
      <xdr:rowOff>143201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153378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92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て数値は悪化した。新庁舎建設事業で発行した公共施設等適正管理推進事業債などの償還金が大きくなったことが要因である。しかし、新庁舎建設事業を除けば地方債の新規発行は、過疎債や緊防債など交付税措置の大きい地方債を主に借り入れている。今後も交付税措置の有利な起債を中心とする傾向は変わらないと思うが、地方債発行は慎重に行い、比率への影響を最小限にす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43</xdr:row>
      <xdr:rowOff>103294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346950"/>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57573</xdr:rowOff>
    </xdr:from>
    <xdr:to>
      <xdr:col>77</xdr:col>
      <xdr:colOff>44450</xdr:colOff>
      <xdr:row>42</xdr:row>
      <xdr:rowOff>146050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584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57573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2343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57573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2343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52494</xdr:rowOff>
    </xdr:from>
    <xdr:to>
      <xdr:col>81</xdr:col>
      <xdr:colOff>95250</xdr:colOff>
      <xdr:row>43</xdr:row>
      <xdr:rowOff>154094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24571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39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年度から比率なしとなっている。将来負担額に対する充当可能基金がある程度存在していることと、地方債は、交付税算入率の高い過疎対策事業債を主に借入れていることが要因になっている。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今後も、地方債の発行や基金の取崩しは慎重に行い、将来世代に過度な負担を残すことのないように財政運営を行う。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2,190
2,186
34.69
3,739,573
3,557,054
176,470
1,996,721
3,496,738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類似団体平均を毎年上回っている状況である。当町は支所・分室・診療所に職員が必要で、地理的な条件から高くなりやすい。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これまでの取組として、平成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年度に議員定数を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人削減、平成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年度にさらに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人削減した。行政執行に悪影響の出ない範囲で削減に努めている。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9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9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類似団体と同程度で年々推移している状況である。特に電算関係や上関町斎苑の管理等に費用を要している。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経常的なものについては、前年度より増加しないよう削減に努めているが、昨今の光熱費や物価の上昇、システム標準化に要する費用の増加の影響を受けている。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10414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0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163576</xdr:rowOff>
    </xdr:from>
    <xdr:to>
      <xdr:col>78</xdr:col>
      <xdr:colOff>69850</xdr:colOff>
      <xdr:row>17</xdr:row>
      <xdr:rowOff>10414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06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108712</xdr:rowOff>
    </xdr:from>
    <xdr:to>
      <xdr:col>73</xdr:col>
      <xdr:colOff>180975</xdr:colOff>
      <xdr:row>16</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51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108712</xdr:rowOff>
    </xdr:from>
    <xdr:to>
      <xdr:col>69</xdr:col>
      <xdr:colOff>92075</xdr:colOff>
      <xdr:row>17</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519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143019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131064</xdr:rowOff>
    </xdr:from>
    <xdr:to>
      <xdr:col>78</xdr:col>
      <xdr:colOff>120650</xdr:colOff>
      <xdr:row>17</xdr:row>
      <xdr:rowOff>61214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112776</xdr:rowOff>
    </xdr:from>
    <xdr:to>
      <xdr:col>74</xdr:col>
      <xdr:colOff>31750</xdr:colOff>
      <xdr:row>17</xdr:row>
      <xdr:rowOff>42926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53103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57912</xdr:rowOff>
    </xdr:from>
    <xdr:to>
      <xdr:col>69</xdr:col>
      <xdr:colOff>142875</xdr:colOff>
      <xdr:row>16</xdr:row>
      <xdr:rowOff>159512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169689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類似団体平均を毎年上回っている状況である。当町は全国的に見ても高い高齢化率（令和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％）で、老人施設措置費に係る支出が多い。また、少子化対策として、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歳未満児の保育料の無償化や副食費に対しても助成を行っている。少子高齢の町として、高齢者や子どもに対する支援は重要であり、住民サービスと財政規律の両立を実現していく。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649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97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139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に繰出金であるが、類似団体平均を毎年上回っている状況である。高齢化により、国民健康保険事業会計、後期高齢者医療事業会計、介護保険事業会計への繰出金が多い。令和６年度から数値が減少したのは、水道事業が法適用化したことが理由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165862</xdr:rowOff>
    </xdr:from>
    <xdr:to>
      <xdr:col>82</xdr:col>
      <xdr:colOff>107950</xdr:colOff>
      <xdr:row>61</xdr:row>
      <xdr:rowOff>5842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28141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5842</xdr:rowOff>
    </xdr:from>
    <xdr:to>
      <xdr:col>78</xdr:col>
      <xdr:colOff>69850</xdr:colOff>
      <xdr:row>61</xdr:row>
      <xdr:rowOff>14986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4642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94996</xdr:rowOff>
    </xdr:from>
    <xdr:to>
      <xdr:col>73</xdr:col>
      <xdr:colOff>180975</xdr:colOff>
      <xdr:row>61</xdr:row>
      <xdr:rowOff>14986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3819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94996</xdr:rowOff>
    </xdr:from>
    <xdr:to>
      <xdr:col>69</xdr:col>
      <xdr:colOff>92075</xdr:colOff>
      <xdr:row>61</xdr:row>
      <xdr:rowOff>60706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3819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115062</xdr:rowOff>
    </xdr:from>
    <xdr:to>
      <xdr:col>82</xdr:col>
      <xdr:colOff>158750</xdr:colOff>
      <xdr:row>60</xdr:row>
      <xdr:rowOff>45212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2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87139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20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126492</xdr:rowOff>
    </xdr:from>
    <xdr:to>
      <xdr:col>78</xdr:col>
      <xdr:colOff>120650</xdr:colOff>
      <xdr:row>61</xdr:row>
      <xdr:rowOff>56642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4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41419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49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135636</xdr:rowOff>
    </xdr:from>
    <xdr:to>
      <xdr:col>74</xdr:col>
      <xdr:colOff>31750</xdr:colOff>
      <xdr:row>61</xdr:row>
      <xdr:rowOff>65786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50563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5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44196</xdr:rowOff>
    </xdr:from>
    <xdr:to>
      <xdr:col>69</xdr:col>
      <xdr:colOff>142875</xdr:colOff>
      <xdr:row>60</xdr:row>
      <xdr:rowOff>145796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130573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41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9906</xdr:rowOff>
    </xdr:from>
    <xdr:to>
      <xdr:col>65</xdr:col>
      <xdr:colOff>53975</xdr:colOff>
      <xdr:row>61</xdr:row>
      <xdr:rowOff>111506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4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96283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55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類似団体平均を毎年下回っている状況であるが、地域の特徴として社会福祉法人に対する補助に費用を要している。</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また、令和６年度から水道事業が法適用化したことによって、水道事業への補助金が増加した。</a:t>
          </a:r>
          <a:endPar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37</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6719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94996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36</xdr:row>
      <xdr:rowOff>53848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117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毎年上回っている状況である。当町は過疎債を中心に地方債を発行している。過疎債は、普通交付税措置が高いため、償還に要する一般財源をある程度確保できる一方、償還期間が短いため、元利償還額が大きくなってしま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緊急自然災害防止対策事業債及び緊急防災・減災事業債の一部を繰上償還したため、令和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年度は公債費が増加した。</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149861</xdr:rowOff>
    </xdr:from>
    <xdr:to>
      <xdr:col>24</xdr:col>
      <xdr:colOff>25400</xdr:colOff>
      <xdr:row>78</xdr:row>
      <xdr:rowOff>24130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3515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715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77</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914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161289</xdr:rowOff>
    </xdr:from>
    <xdr:to>
      <xdr:col>11</xdr:col>
      <xdr:colOff>9525</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914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144780</xdr:rowOff>
    </xdr:from>
    <xdr:to>
      <xdr:col>24</xdr:col>
      <xdr:colOff>76200</xdr:colOff>
      <xdr:row>78</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99061</xdr:rowOff>
    </xdr:from>
    <xdr:to>
      <xdr:col>20</xdr:col>
      <xdr:colOff>38100</xdr:colOff>
      <xdr:row>78</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13988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類似団体平均より例年上回っている。人口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人当たりの地方税等の収入額が類似団体平均より少ないことにより、経常収支比率が高くなっていることが影響している。公債費以外については特に人件費・扶助費・繰出金の比率が高い。</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77</xdr:row>
      <xdr:rowOff>168911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134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77</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13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62230</xdr:rowOff>
    </xdr:from>
    <xdr:to>
      <xdr:col>73</xdr:col>
      <xdr:colOff>180975</xdr:colOff>
      <xdr:row>77</xdr:row>
      <xdr:rowOff>111761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9243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62230</xdr:rowOff>
    </xdr:from>
    <xdr:to>
      <xdr:col>69</xdr:col>
      <xdr:colOff>92075</xdr:colOff>
      <xdr:row>78</xdr:row>
      <xdr:rowOff>20320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92430"/>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90188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60961</xdr:rowOff>
    </xdr:from>
    <xdr:to>
      <xdr:col>74</xdr:col>
      <xdr:colOff>31750</xdr:colOff>
      <xdr:row>77</xdr:row>
      <xdr:rowOff>162561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147338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xdr:rowOff>
    </xdr:from>
    <xdr:to>
      <xdr:col>69</xdr:col>
      <xdr:colOff>142875</xdr:colOff>
      <xdr:row>76</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97807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34810</xdr:rowOff>
    </xdr:from>
    <xdr:to>
      <xdr:col>29</xdr:col>
      <xdr:colOff>127000</xdr:colOff>
      <xdr:row>18</xdr:row>
      <xdr:rowOff>57732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68535"/>
          <a:ext cx="647700" cy="22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57732</xdr:rowOff>
    </xdr:from>
    <xdr:to>
      <xdr:col>26</xdr:col>
      <xdr:colOff>50800</xdr:colOff>
      <xdr:row>18</xdr:row>
      <xdr:rowOff>75026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91457"/>
          <a:ext cx="698500" cy="1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75026</xdr:rowOff>
    </xdr:from>
    <xdr:to>
      <xdr:col>22</xdr:col>
      <xdr:colOff>114300</xdr:colOff>
      <xdr:row>18</xdr:row>
      <xdr:rowOff>103741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8751"/>
          <a:ext cx="698500" cy="2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103741</xdr:rowOff>
    </xdr:from>
    <xdr:to>
      <xdr:col>18</xdr:col>
      <xdr:colOff>177800</xdr:colOff>
      <xdr:row>18</xdr:row>
      <xdr:rowOff>111091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37466"/>
          <a:ext cx="698500" cy="7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155460</xdr:rowOff>
    </xdr:from>
    <xdr:to>
      <xdr:col>29</xdr:col>
      <xdr:colOff>177800</xdr:colOff>
      <xdr:row>18</xdr:row>
      <xdr:rowOff>85610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7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127537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6932</xdr:rowOff>
    </xdr:from>
    <xdr:to>
      <xdr:col>26</xdr:col>
      <xdr:colOff>101600</xdr:colOff>
      <xdr:row>18</xdr:row>
      <xdr:rowOff>108532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4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93309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2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24226</xdr:rowOff>
    </xdr:from>
    <xdr:to>
      <xdr:col>22</xdr:col>
      <xdr:colOff>165100</xdr:colOff>
      <xdr:row>18</xdr:row>
      <xdr:rowOff>125826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7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110603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4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52941</xdr:rowOff>
    </xdr:from>
    <xdr:to>
      <xdr:col>19</xdr:col>
      <xdr:colOff>38100</xdr:colOff>
      <xdr:row>18</xdr:row>
      <xdr:rowOff>154541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86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139318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7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60291</xdr:rowOff>
    </xdr:from>
    <xdr:to>
      <xdr:col>15</xdr:col>
      <xdr:colOff>101600</xdr:colOff>
      <xdr:row>18</xdr:row>
      <xdr:rowOff>161891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94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146668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197725</xdr:rowOff>
    </xdr:from>
    <xdr:to>
      <xdr:col>29</xdr:col>
      <xdr:colOff>127000</xdr:colOff>
      <xdr:row>35</xdr:row>
      <xdr:rowOff>235905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08075"/>
          <a:ext cx="647700" cy="38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235905</xdr:rowOff>
    </xdr:from>
    <xdr:to>
      <xdr:col>26</xdr:col>
      <xdr:colOff>50800</xdr:colOff>
      <xdr:row>35</xdr:row>
      <xdr:rowOff>314376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46255"/>
          <a:ext cx="698500" cy="7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314376</xdr:rowOff>
    </xdr:from>
    <xdr:to>
      <xdr:col>22</xdr:col>
      <xdr:colOff>114300</xdr:colOff>
      <xdr:row>36</xdr:row>
      <xdr:rowOff>15291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24726"/>
          <a:ext cx="698500" cy="43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15291</xdr:rowOff>
    </xdr:from>
    <xdr:to>
      <xdr:col>18</xdr:col>
      <xdr:colOff>177800</xdr:colOff>
      <xdr:row>36</xdr:row>
      <xdr:rowOff>35720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68541"/>
          <a:ext cx="698500" cy="2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146925</xdr:rowOff>
    </xdr:from>
    <xdr:to>
      <xdr:col>29</xdr:col>
      <xdr:colOff>177800</xdr:colOff>
      <xdr:row>35</xdr:row>
      <xdr:rowOff>248525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5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334902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0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185105</xdr:rowOff>
    </xdr:from>
    <xdr:to>
      <xdr:col>26</xdr:col>
      <xdr:colOff>101600</xdr:colOff>
      <xdr:row>35</xdr:row>
      <xdr:rowOff>286705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95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296882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64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263576</xdr:rowOff>
    </xdr:from>
    <xdr:to>
      <xdr:col>22</xdr:col>
      <xdr:colOff>165100</xdr:colOff>
      <xdr:row>36</xdr:row>
      <xdr:rowOff>22276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7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32453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4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307391</xdr:rowOff>
    </xdr:from>
    <xdr:to>
      <xdr:col>19</xdr:col>
      <xdr:colOff>38100</xdr:colOff>
      <xdr:row>36</xdr:row>
      <xdr:rowOff>66091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1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76268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8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327820</xdr:rowOff>
    </xdr:from>
    <xdr:to>
      <xdr:col>15</xdr:col>
      <xdr:colOff>101600</xdr:colOff>
      <xdr:row>36</xdr:row>
      <xdr:rowOff>86520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3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96697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0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2,190
2,186
34.69
3,739,573
3,557,054
176,470
1,996,721
3,496,738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28716</xdr:rowOff>
    </xdr:from>
    <xdr:to>
      <xdr:col>24</xdr:col>
      <xdr:colOff>63500</xdr:colOff>
      <xdr:row>37</xdr:row>
      <xdr:rowOff>55818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2366"/>
          <a:ext cx="8382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55818</xdr:rowOff>
    </xdr:from>
    <xdr:to>
      <xdr:col>19</xdr:col>
      <xdr:colOff>177800</xdr:colOff>
      <xdr:row>37</xdr:row>
      <xdr:rowOff>65232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99468"/>
          <a:ext cx="889000" cy="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65232</xdr:rowOff>
    </xdr:from>
    <xdr:to>
      <xdr:col>15</xdr:col>
      <xdr:colOff>50800</xdr:colOff>
      <xdr:row>37</xdr:row>
      <xdr:rowOff>82636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8882"/>
          <a:ext cx="889000" cy="1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82636</xdr:rowOff>
    </xdr:from>
    <xdr:to>
      <xdr:col>10</xdr:col>
      <xdr:colOff>114300</xdr:colOff>
      <xdr:row>37</xdr:row>
      <xdr:rowOff>89038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26286"/>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149366</xdr:rowOff>
    </xdr:from>
    <xdr:to>
      <xdr:col>24</xdr:col>
      <xdr:colOff>114300</xdr:colOff>
      <xdr:row>37</xdr:row>
      <xdr:rowOff>79516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127793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5018</xdr:rowOff>
    </xdr:from>
    <xdr:to>
      <xdr:col>20</xdr:col>
      <xdr:colOff>38100</xdr:colOff>
      <xdr:row>37</xdr:row>
      <xdr:rowOff>106618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97745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4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14432</xdr:rowOff>
    </xdr:from>
    <xdr:to>
      <xdr:col>15</xdr:col>
      <xdr:colOff>101600</xdr:colOff>
      <xdr:row>37</xdr:row>
      <xdr:rowOff>116032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107159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31836</xdr:rowOff>
    </xdr:from>
    <xdr:to>
      <xdr:col>10</xdr:col>
      <xdr:colOff>165100</xdr:colOff>
      <xdr:row>37</xdr:row>
      <xdr:rowOff>133436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7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124563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6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38238</xdr:rowOff>
    </xdr:from>
    <xdr:to>
      <xdr:col>6</xdr:col>
      <xdr:colOff>38100</xdr:colOff>
      <xdr:row>37</xdr:row>
      <xdr:rowOff>139838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130966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7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12022</xdr:rowOff>
    </xdr:from>
    <xdr:to>
      <xdr:col>24</xdr:col>
      <xdr:colOff>63500</xdr:colOff>
      <xdr:row>58</xdr:row>
      <xdr:rowOff>33300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56122"/>
          <a:ext cx="838200" cy="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33300</xdr:rowOff>
    </xdr:from>
    <xdr:to>
      <xdr:col>19</xdr:col>
      <xdr:colOff>177800</xdr:colOff>
      <xdr:row>58</xdr:row>
      <xdr:rowOff>45120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77400"/>
          <a:ext cx="889000" cy="1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40251</xdr:rowOff>
    </xdr:from>
    <xdr:to>
      <xdr:col>15</xdr:col>
      <xdr:colOff>50800</xdr:colOff>
      <xdr:row>58</xdr:row>
      <xdr:rowOff>45120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84351"/>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40251</xdr:rowOff>
    </xdr:from>
    <xdr:to>
      <xdr:col>10</xdr:col>
      <xdr:colOff>114300</xdr:colOff>
      <xdr:row>58</xdr:row>
      <xdr:rowOff>48599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84351"/>
          <a:ext cx="8890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132672</xdr:rowOff>
    </xdr:from>
    <xdr:to>
      <xdr:col>24</xdr:col>
      <xdr:colOff>114300</xdr:colOff>
      <xdr:row>58</xdr:row>
      <xdr:rowOff>62822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153950</xdr:rowOff>
    </xdr:from>
    <xdr:to>
      <xdr:col>20</xdr:col>
      <xdr:colOff>38100</xdr:colOff>
      <xdr:row>58</xdr:row>
      <xdr:rowOff>84100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75227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1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165770</xdr:rowOff>
    </xdr:from>
    <xdr:to>
      <xdr:col>15</xdr:col>
      <xdr:colOff>101600</xdr:colOff>
      <xdr:row>58</xdr:row>
      <xdr:rowOff>95920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87047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3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160901</xdr:rowOff>
    </xdr:from>
    <xdr:to>
      <xdr:col>10</xdr:col>
      <xdr:colOff>165100</xdr:colOff>
      <xdr:row>58</xdr:row>
      <xdr:rowOff>91051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82178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2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169249</xdr:rowOff>
    </xdr:from>
    <xdr:to>
      <xdr:col>6</xdr:col>
      <xdr:colOff>38100</xdr:colOff>
      <xdr:row>58</xdr:row>
      <xdr:rowOff>99399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4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90526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3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142267</xdr:rowOff>
    </xdr:from>
    <xdr:to>
      <xdr:col>24</xdr:col>
      <xdr:colOff>63500</xdr:colOff>
      <xdr:row>78</xdr:row>
      <xdr:rowOff>144714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15367"/>
          <a:ext cx="8382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144714</xdr:rowOff>
    </xdr:from>
    <xdr:to>
      <xdr:col>19</xdr:col>
      <xdr:colOff>177800</xdr:colOff>
      <xdr:row>78</xdr:row>
      <xdr:rowOff>153070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17814"/>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153070</xdr:rowOff>
    </xdr:from>
    <xdr:to>
      <xdr:col>15</xdr:col>
      <xdr:colOff>50800</xdr:colOff>
      <xdr:row>79</xdr:row>
      <xdr:rowOff>20031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26170"/>
          <a:ext cx="889000" cy="3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20031</xdr:rowOff>
    </xdr:from>
    <xdr:to>
      <xdr:col>10</xdr:col>
      <xdr:colOff>114300</xdr:colOff>
      <xdr:row>79</xdr:row>
      <xdr:rowOff>21837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64581"/>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91467</xdr:rowOff>
    </xdr:from>
    <xdr:to>
      <xdr:col>24</xdr:col>
      <xdr:colOff>114300</xdr:colOff>
      <xdr:row>79</xdr:row>
      <xdr:rowOff>21617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6394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93914</xdr:rowOff>
    </xdr:from>
    <xdr:to>
      <xdr:col>20</xdr:col>
      <xdr:colOff>38100</xdr:colOff>
      <xdr:row>79</xdr:row>
      <xdr:rowOff>24064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15191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102270</xdr:rowOff>
    </xdr:from>
    <xdr:to>
      <xdr:col>15</xdr:col>
      <xdr:colOff>101600</xdr:colOff>
      <xdr:row>79</xdr:row>
      <xdr:rowOff>32420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7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23547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140681</xdr:rowOff>
    </xdr:from>
    <xdr:to>
      <xdr:col>10</xdr:col>
      <xdr:colOff>165100</xdr:colOff>
      <xdr:row>79</xdr:row>
      <xdr:rowOff>70831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61958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142487</xdr:rowOff>
    </xdr:from>
    <xdr:to>
      <xdr:col>6</xdr:col>
      <xdr:colOff>38100</xdr:colOff>
      <xdr:row>79</xdr:row>
      <xdr:rowOff>72637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63764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65367</xdr:rowOff>
    </xdr:from>
    <xdr:to>
      <xdr:col>24</xdr:col>
      <xdr:colOff>63500</xdr:colOff>
      <xdr:row>93</xdr:row>
      <xdr:rowOff>101433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010217"/>
          <a:ext cx="838200" cy="3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65367</xdr:rowOff>
    </xdr:from>
    <xdr:to>
      <xdr:col>19</xdr:col>
      <xdr:colOff>177800</xdr:colOff>
      <xdr:row>94</xdr:row>
      <xdr:rowOff>1260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010217"/>
          <a:ext cx="889000" cy="10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52694</xdr:rowOff>
    </xdr:from>
    <xdr:to>
      <xdr:col>15</xdr:col>
      <xdr:colOff>50800</xdr:colOff>
      <xdr:row>94</xdr:row>
      <xdr:rowOff>1260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5997544"/>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52694</xdr:rowOff>
    </xdr:from>
    <xdr:to>
      <xdr:col>10</xdr:col>
      <xdr:colOff>114300</xdr:colOff>
      <xdr:row>95</xdr:row>
      <xdr:rowOff>7806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997544"/>
          <a:ext cx="889000" cy="29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50633</xdr:rowOff>
    </xdr:from>
    <xdr:to>
      <xdr:col>24</xdr:col>
      <xdr:colOff>114300</xdr:colOff>
      <xdr:row>93</xdr:row>
      <xdr:rowOff>152233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73510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4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14567</xdr:rowOff>
    </xdr:from>
    <xdr:to>
      <xdr:col>20</xdr:col>
      <xdr:colOff>38100</xdr:colOff>
      <xdr:row>93</xdr:row>
      <xdr:rowOff>116167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9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132694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73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121910</xdr:rowOff>
    </xdr:from>
    <xdr:to>
      <xdr:col>15</xdr:col>
      <xdr:colOff>101600</xdr:colOff>
      <xdr:row>94</xdr:row>
      <xdr:rowOff>52060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6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68587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4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1894</xdr:rowOff>
    </xdr:from>
    <xdr:to>
      <xdr:col>10</xdr:col>
      <xdr:colOff>165100</xdr:colOff>
      <xdr:row>93</xdr:row>
      <xdr:rowOff>103494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9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120021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7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128456</xdr:rowOff>
    </xdr:from>
    <xdr:to>
      <xdr:col>6</xdr:col>
      <xdr:colOff>38100</xdr:colOff>
      <xdr:row>95</xdr:row>
      <xdr:rowOff>58606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4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75133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1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16786</xdr:rowOff>
    </xdr:from>
    <xdr:to>
      <xdr:col>55</xdr:col>
      <xdr:colOff>0</xdr:colOff>
      <xdr:row>38</xdr:row>
      <xdr:rowOff>71210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31886"/>
          <a:ext cx="838200" cy="5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20355</xdr:rowOff>
    </xdr:from>
    <xdr:to>
      <xdr:col>50</xdr:col>
      <xdr:colOff>114300</xdr:colOff>
      <xdr:row>38</xdr:row>
      <xdr:rowOff>71210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35455"/>
          <a:ext cx="889000" cy="5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20355</xdr:rowOff>
    </xdr:from>
    <xdr:to>
      <xdr:col>45</xdr:col>
      <xdr:colOff>177800</xdr:colOff>
      <xdr:row>38</xdr:row>
      <xdr:rowOff>76298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35455"/>
          <a:ext cx="889000" cy="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136206</xdr:rowOff>
    </xdr:from>
    <xdr:to>
      <xdr:col>41</xdr:col>
      <xdr:colOff>50800</xdr:colOff>
      <xdr:row>38</xdr:row>
      <xdr:rowOff>76298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79856"/>
          <a:ext cx="889000" cy="11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137436</xdr:rowOff>
    </xdr:from>
    <xdr:to>
      <xdr:col>55</xdr:col>
      <xdr:colOff>50800</xdr:colOff>
      <xdr:row>38</xdr:row>
      <xdr:rowOff>67587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810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115863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5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20410</xdr:rowOff>
    </xdr:from>
    <xdr:to>
      <xdr:col>50</xdr:col>
      <xdr:colOff>165100</xdr:colOff>
      <xdr:row>38</xdr:row>
      <xdr:rowOff>122010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113137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2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141005</xdr:rowOff>
    </xdr:from>
    <xdr:to>
      <xdr:col>46</xdr:col>
      <xdr:colOff>38100</xdr:colOff>
      <xdr:row>38</xdr:row>
      <xdr:rowOff>71155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62282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57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25498</xdr:rowOff>
    </xdr:from>
    <xdr:to>
      <xdr:col>41</xdr:col>
      <xdr:colOff>101600</xdr:colOff>
      <xdr:row>38</xdr:row>
      <xdr:rowOff>127098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4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118225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85406</xdr:rowOff>
    </xdr:from>
    <xdr:to>
      <xdr:col>36</xdr:col>
      <xdr:colOff>165100</xdr:colOff>
      <xdr:row>38</xdr:row>
      <xdr:rowOff>15556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6683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2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11745</xdr:rowOff>
    </xdr:from>
    <xdr:to>
      <xdr:col>55</xdr:col>
      <xdr:colOff>0</xdr:colOff>
      <xdr:row>59</xdr:row>
      <xdr:rowOff>16656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27295"/>
          <a:ext cx="8382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11745</xdr:rowOff>
    </xdr:from>
    <xdr:to>
      <xdr:col>50</xdr:col>
      <xdr:colOff>114300</xdr:colOff>
      <xdr:row>59</xdr:row>
      <xdr:rowOff>42647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27295"/>
          <a:ext cx="889000" cy="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121978</xdr:rowOff>
    </xdr:from>
    <xdr:to>
      <xdr:col>45</xdr:col>
      <xdr:colOff>177800</xdr:colOff>
      <xdr:row>59</xdr:row>
      <xdr:rowOff>42647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66078"/>
          <a:ext cx="889000" cy="9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121978</xdr:rowOff>
    </xdr:from>
    <xdr:to>
      <xdr:col>41</xdr:col>
      <xdr:colOff>50800</xdr:colOff>
      <xdr:row>58</xdr:row>
      <xdr:rowOff>160208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66078"/>
          <a:ext cx="889000" cy="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137306</xdr:rowOff>
    </xdr:from>
    <xdr:to>
      <xdr:col>55</xdr:col>
      <xdr:colOff>50800</xdr:colOff>
      <xdr:row>59</xdr:row>
      <xdr:rowOff>67456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132395</xdr:rowOff>
    </xdr:from>
    <xdr:to>
      <xdr:col>50</xdr:col>
      <xdr:colOff>165100</xdr:colOff>
      <xdr:row>59</xdr:row>
      <xdr:rowOff>62545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7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53672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6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163297</xdr:rowOff>
    </xdr:from>
    <xdr:to>
      <xdr:col>46</xdr:col>
      <xdr:colOff>38100</xdr:colOff>
      <xdr:row>59</xdr:row>
      <xdr:rowOff>93447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84574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20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71178</xdr:rowOff>
    </xdr:from>
    <xdr:to>
      <xdr:col>41</xdr:col>
      <xdr:colOff>101600</xdr:colOff>
      <xdr:row>59</xdr:row>
      <xdr:rowOff>1328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17855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9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109408</xdr:rowOff>
    </xdr:from>
    <xdr:to>
      <xdr:col>36</xdr:col>
      <xdr:colOff>165100</xdr:colOff>
      <xdr:row>59</xdr:row>
      <xdr:rowOff>39558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56085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2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112773</xdr:rowOff>
    </xdr:from>
    <xdr:to>
      <xdr:col>55</xdr:col>
      <xdr:colOff>0</xdr:colOff>
      <xdr:row>78</xdr:row>
      <xdr:rowOff>119011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85873"/>
          <a:ext cx="8382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119011</xdr:rowOff>
    </xdr:from>
    <xdr:to>
      <xdr:col>50</xdr:col>
      <xdr:colOff>114300</xdr:colOff>
      <xdr:row>79</xdr:row>
      <xdr:rowOff>5114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92111"/>
          <a:ext cx="8890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89119</xdr:rowOff>
    </xdr:from>
    <xdr:to>
      <xdr:col>45</xdr:col>
      <xdr:colOff>177800</xdr:colOff>
      <xdr:row>79</xdr:row>
      <xdr:rowOff>5114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62219"/>
          <a:ext cx="889000" cy="8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142030</xdr:rowOff>
    </xdr:from>
    <xdr:to>
      <xdr:col>41</xdr:col>
      <xdr:colOff>50800</xdr:colOff>
      <xdr:row>78</xdr:row>
      <xdr:rowOff>89119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43680"/>
          <a:ext cx="889000" cy="11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61973</xdr:rowOff>
    </xdr:from>
    <xdr:to>
      <xdr:col>55</xdr:col>
      <xdr:colOff>50800</xdr:colOff>
      <xdr:row>78</xdr:row>
      <xdr:rowOff>163573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158336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68211</xdr:rowOff>
    </xdr:from>
    <xdr:to>
      <xdr:col>50</xdr:col>
      <xdr:colOff>165100</xdr:colOff>
      <xdr:row>78</xdr:row>
      <xdr:rowOff>169811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160938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125764</xdr:rowOff>
    </xdr:from>
    <xdr:to>
      <xdr:col>46</xdr:col>
      <xdr:colOff>38100</xdr:colOff>
      <xdr:row>79</xdr:row>
      <xdr:rowOff>55914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47041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38319</xdr:rowOff>
    </xdr:from>
    <xdr:to>
      <xdr:col>41</xdr:col>
      <xdr:colOff>101600</xdr:colOff>
      <xdr:row>78</xdr:row>
      <xdr:rowOff>139919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131046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0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91230</xdr:rowOff>
    </xdr:from>
    <xdr:to>
      <xdr:col>36</xdr:col>
      <xdr:colOff>165100</xdr:colOff>
      <xdr:row>78</xdr:row>
      <xdr:rowOff>21380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37907</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54688</xdr:rowOff>
    </xdr:from>
    <xdr:to>
      <xdr:col>55</xdr:col>
      <xdr:colOff>0</xdr:colOff>
      <xdr:row>98</xdr:row>
      <xdr:rowOff>69614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56788"/>
          <a:ext cx="838200" cy="1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54688</xdr:rowOff>
    </xdr:from>
    <xdr:to>
      <xdr:col>50</xdr:col>
      <xdr:colOff>114300</xdr:colOff>
      <xdr:row>98</xdr:row>
      <xdr:rowOff>76702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56788"/>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149974</xdr:rowOff>
    </xdr:from>
    <xdr:to>
      <xdr:col>45</xdr:col>
      <xdr:colOff>177800</xdr:colOff>
      <xdr:row>98</xdr:row>
      <xdr:rowOff>76702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80624"/>
          <a:ext cx="889000" cy="9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149974</xdr:rowOff>
    </xdr:from>
    <xdr:to>
      <xdr:col>41</xdr:col>
      <xdr:colOff>50800</xdr:colOff>
      <xdr:row>98</xdr:row>
      <xdr:rowOff>76119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0624"/>
          <a:ext cx="889000" cy="9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18814</xdr:rowOff>
    </xdr:from>
    <xdr:to>
      <xdr:col>55</xdr:col>
      <xdr:colOff>50800</xdr:colOff>
      <xdr:row>98</xdr:row>
      <xdr:rowOff>120414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3888</xdr:rowOff>
    </xdr:from>
    <xdr:to>
      <xdr:col>50</xdr:col>
      <xdr:colOff>165100</xdr:colOff>
      <xdr:row>98</xdr:row>
      <xdr:rowOff>105488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122015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8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25902</xdr:rowOff>
    </xdr:from>
    <xdr:to>
      <xdr:col>46</xdr:col>
      <xdr:colOff>38100</xdr:colOff>
      <xdr:row>98</xdr:row>
      <xdr:rowOff>127502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118629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2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99174</xdr:rowOff>
    </xdr:from>
    <xdr:to>
      <xdr:col>41</xdr:col>
      <xdr:colOff>101600</xdr:colOff>
      <xdr:row>98</xdr:row>
      <xdr:rowOff>29324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45851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0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25319</xdr:rowOff>
    </xdr:from>
    <xdr:to>
      <xdr:col>36</xdr:col>
      <xdr:colOff>165100</xdr:colOff>
      <xdr:row>98</xdr:row>
      <xdr:rowOff>126919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118046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2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19529</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06079"/>
          <a:ext cx="889000" cy="2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19529</xdr:rowOff>
    </xdr:from>
    <xdr:to>
      <xdr:col>71</xdr:col>
      <xdr:colOff>177800</xdr:colOff>
      <xdr:row>39</xdr:row>
      <xdr:rowOff>20649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06079"/>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140179</xdr:rowOff>
    </xdr:from>
    <xdr:to>
      <xdr:col>72</xdr:col>
      <xdr:colOff>38100</xdr:colOff>
      <xdr:row>39</xdr:row>
      <xdr:rowOff>70329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61456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141299</xdr:rowOff>
    </xdr:from>
    <xdr:to>
      <xdr:col>67</xdr:col>
      <xdr:colOff>101600</xdr:colOff>
      <xdr:row>39</xdr:row>
      <xdr:rowOff>71449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62576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76107</xdr:rowOff>
    </xdr:from>
    <xdr:to>
      <xdr:col>85</xdr:col>
      <xdr:colOff>127000</xdr:colOff>
      <xdr:row>77</xdr:row>
      <xdr:rowOff>6480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06307"/>
          <a:ext cx="838200" cy="10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6480</xdr:rowOff>
    </xdr:from>
    <xdr:to>
      <xdr:col>81</xdr:col>
      <xdr:colOff>50800</xdr:colOff>
      <xdr:row>77</xdr:row>
      <xdr:rowOff>63116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08130"/>
          <a:ext cx="889000" cy="5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63116</xdr:rowOff>
    </xdr:from>
    <xdr:to>
      <xdr:col>76</xdr:col>
      <xdr:colOff>114300</xdr:colOff>
      <xdr:row>77</xdr:row>
      <xdr:rowOff>101312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64766"/>
          <a:ext cx="889000" cy="3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101312</xdr:rowOff>
    </xdr:from>
    <xdr:to>
      <xdr:col>71</xdr:col>
      <xdr:colOff>177800</xdr:colOff>
      <xdr:row>77</xdr:row>
      <xdr:rowOff>106462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2962"/>
          <a:ext cx="8890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25307</xdr:rowOff>
    </xdr:from>
    <xdr:to>
      <xdr:col>85</xdr:col>
      <xdr:colOff>177800</xdr:colOff>
      <xdr:row>76</xdr:row>
      <xdr:rowOff>126907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5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48184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0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127130</xdr:rowOff>
    </xdr:from>
    <xdr:to>
      <xdr:col>81</xdr:col>
      <xdr:colOff>101600</xdr:colOff>
      <xdr:row>77</xdr:row>
      <xdr:rowOff>57280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73806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3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12316</xdr:rowOff>
    </xdr:from>
    <xdr:to>
      <xdr:col>76</xdr:col>
      <xdr:colOff>165100</xdr:colOff>
      <xdr:row>77</xdr:row>
      <xdr:rowOff>113916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130443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8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50512</xdr:rowOff>
    </xdr:from>
    <xdr:to>
      <xdr:col>72</xdr:col>
      <xdr:colOff>38100</xdr:colOff>
      <xdr:row>77</xdr:row>
      <xdr:rowOff>152112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027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55662</xdr:rowOff>
    </xdr:from>
    <xdr:to>
      <xdr:col>67</xdr:col>
      <xdr:colOff>101600</xdr:colOff>
      <xdr:row>77</xdr:row>
      <xdr:rowOff>157262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148389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5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40001</xdr:rowOff>
    </xdr:from>
    <xdr:to>
      <xdr:col>85</xdr:col>
      <xdr:colOff>127000</xdr:colOff>
      <xdr:row>98</xdr:row>
      <xdr:rowOff>93436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42101"/>
          <a:ext cx="838200" cy="5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7592</xdr:rowOff>
    </xdr:from>
    <xdr:to>
      <xdr:col>81</xdr:col>
      <xdr:colOff>50800</xdr:colOff>
      <xdr:row>98</xdr:row>
      <xdr:rowOff>40001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09692"/>
          <a:ext cx="889000" cy="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7592</xdr:rowOff>
    </xdr:from>
    <xdr:to>
      <xdr:col>76</xdr:col>
      <xdr:colOff>114300</xdr:colOff>
      <xdr:row>98</xdr:row>
      <xdr:rowOff>51941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09692"/>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51941</xdr:rowOff>
    </xdr:from>
    <xdr:to>
      <xdr:col>71</xdr:col>
      <xdr:colOff>177800</xdr:colOff>
      <xdr:row>98</xdr:row>
      <xdr:rowOff>71935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4041"/>
          <a:ext cx="889000" cy="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42636</xdr:rowOff>
    </xdr:from>
    <xdr:to>
      <xdr:col>85</xdr:col>
      <xdr:colOff>177800</xdr:colOff>
      <xdr:row>98</xdr:row>
      <xdr:rowOff>144236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160651</xdr:rowOff>
    </xdr:from>
    <xdr:to>
      <xdr:col>81</xdr:col>
      <xdr:colOff>101600</xdr:colOff>
      <xdr:row>98</xdr:row>
      <xdr:rowOff>90801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107328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6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128242</xdr:rowOff>
    </xdr:from>
    <xdr:to>
      <xdr:col>76</xdr:col>
      <xdr:colOff>165100</xdr:colOff>
      <xdr:row>98</xdr:row>
      <xdr:rowOff>58392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49519</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1141</xdr:rowOff>
    </xdr:from>
    <xdr:to>
      <xdr:col>72</xdr:col>
      <xdr:colOff>38100</xdr:colOff>
      <xdr:row>98</xdr:row>
      <xdr:rowOff>102741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93868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21135</xdr:rowOff>
    </xdr:from>
    <xdr:to>
      <xdr:col>67</xdr:col>
      <xdr:colOff>101600</xdr:colOff>
      <xdr:row>98</xdr:row>
      <xdr:rowOff>122735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113862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139645</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745"/>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88845</xdr:rowOff>
    </xdr:from>
    <xdr:to>
      <xdr:col>98</xdr:col>
      <xdr:colOff>38100</xdr:colOff>
      <xdr:row>39</xdr:row>
      <xdr:rowOff>18995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10122</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6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61747</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05847"/>
          <a:ext cx="889000" cy="20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61747</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05847"/>
          <a:ext cx="889000" cy="20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10947</xdr:rowOff>
    </xdr:from>
    <xdr:to>
      <xdr:col>102</xdr:col>
      <xdr:colOff>165100</xdr:colOff>
      <xdr:row>58</xdr:row>
      <xdr:rowOff>112547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129074</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7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100766</xdr:rowOff>
    </xdr:from>
    <xdr:to>
      <xdr:col>116</xdr:col>
      <xdr:colOff>63500</xdr:colOff>
      <xdr:row>76</xdr:row>
      <xdr:rowOff>74690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59516"/>
          <a:ext cx="838200" cy="14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100766</xdr:rowOff>
    </xdr:from>
    <xdr:to>
      <xdr:col>111</xdr:col>
      <xdr:colOff>177800</xdr:colOff>
      <xdr:row>75</xdr:row>
      <xdr:rowOff>127599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59516"/>
          <a:ext cx="889000" cy="2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127599</xdr:rowOff>
    </xdr:from>
    <xdr:to>
      <xdr:col>107</xdr:col>
      <xdr:colOff>50800</xdr:colOff>
      <xdr:row>75</xdr:row>
      <xdr:rowOff>169022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86349"/>
          <a:ext cx="889000" cy="4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164678</xdr:rowOff>
    </xdr:from>
    <xdr:to>
      <xdr:col>102</xdr:col>
      <xdr:colOff>114300</xdr:colOff>
      <xdr:row>75</xdr:row>
      <xdr:rowOff>169022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2342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23890</xdr:rowOff>
    </xdr:from>
    <xdr:to>
      <xdr:col>116</xdr:col>
      <xdr:colOff>114300</xdr:colOff>
      <xdr:row>76</xdr:row>
      <xdr:rowOff>125490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46767</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0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49966</xdr:rowOff>
    </xdr:from>
    <xdr:to>
      <xdr:col>112</xdr:col>
      <xdr:colOff>38100</xdr:colOff>
      <xdr:row>75</xdr:row>
      <xdr:rowOff>151566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0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168093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8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76799</xdr:rowOff>
    </xdr:from>
    <xdr:to>
      <xdr:col>107</xdr:col>
      <xdr:colOff>101600</xdr:colOff>
      <xdr:row>76</xdr:row>
      <xdr:rowOff>6948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355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23476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1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118221</xdr:rowOff>
    </xdr:from>
    <xdr:to>
      <xdr:col>102</xdr:col>
      <xdr:colOff>165100</xdr:colOff>
      <xdr:row>76</xdr:row>
      <xdr:rowOff>48372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769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64898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5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113878</xdr:rowOff>
    </xdr:from>
    <xdr:to>
      <xdr:col>98</xdr:col>
      <xdr:colOff>38100</xdr:colOff>
      <xdr:row>76</xdr:row>
      <xdr:rowOff>44028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60555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4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年度の歳出総額は、前年度と比較して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大きく減少したのは、普通建設事業費（うち更新整備）と積立金である。主な理由として、普通建設事業費（うち更新整備）は、水産物供給基盤機能保全事業の終了したことによる減、積立金は、ふるさと振興基金の積立金の減によって性質支出が減少した。また、大きく増加したのは公債費、補助費、物件費である。主な理由として、公債費は、繰上償還を実施したことによる増加、補助費は、水道事業の法適用化による水道事業補助金の増加、物件費は、システム標準化に要する経費が増加したことによってこれらの性質支出が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類似団体と比較すると、人件費・物件費・維持補修費・補助費等が低く、扶助費・繰出金が高い傾向となっている。他は各年度の事情も考えられるため、単純に比較はできない。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少子高齢の町として、高齢者や子どもに対する支援は重要であり、真に住民のためになっているか精査しながら行っていきたい。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2,190
2,186
34.69
3,739,573
3,557,054
176,470
1,996,721
3,496,738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112697</xdr:rowOff>
    </xdr:from>
    <xdr:to>
      <xdr:col>24</xdr:col>
      <xdr:colOff>63500</xdr:colOff>
      <xdr:row>37</xdr:row>
      <xdr:rowOff>135185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56347"/>
          <a:ext cx="838200" cy="2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135185</xdr:rowOff>
    </xdr:from>
    <xdr:to>
      <xdr:col>19</xdr:col>
      <xdr:colOff>177800</xdr:colOff>
      <xdr:row>37</xdr:row>
      <xdr:rowOff>142372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78835"/>
          <a:ext cx="889000" cy="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142372</xdr:rowOff>
    </xdr:from>
    <xdr:to>
      <xdr:col>15</xdr:col>
      <xdr:colOff>50800</xdr:colOff>
      <xdr:row>37</xdr:row>
      <xdr:rowOff>151573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86022"/>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151573</xdr:rowOff>
    </xdr:from>
    <xdr:to>
      <xdr:col>10</xdr:col>
      <xdr:colOff>114300</xdr:colOff>
      <xdr:row>37</xdr:row>
      <xdr:rowOff>166675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95223"/>
          <a:ext cx="889000" cy="1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61897</xdr:rowOff>
    </xdr:from>
    <xdr:to>
      <xdr:col>24</xdr:col>
      <xdr:colOff>114300</xdr:colOff>
      <xdr:row>37</xdr:row>
      <xdr:rowOff>163497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0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84774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5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84385</xdr:rowOff>
    </xdr:from>
    <xdr:to>
      <xdr:col>20</xdr:col>
      <xdr:colOff>38100</xdr:colOff>
      <xdr:row>38</xdr:row>
      <xdr:rowOff>14536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28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31062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91572</xdr:rowOff>
    </xdr:from>
    <xdr:to>
      <xdr:col>15</xdr:col>
      <xdr:colOff>101600</xdr:colOff>
      <xdr:row>38</xdr:row>
      <xdr:rowOff>21722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1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100773</xdr:rowOff>
    </xdr:from>
    <xdr:to>
      <xdr:col>10</xdr:col>
      <xdr:colOff>165100</xdr:colOff>
      <xdr:row>38</xdr:row>
      <xdr:rowOff>30923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47450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1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115875</xdr:rowOff>
    </xdr:from>
    <xdr:to>
      <xdr:col>6</xdr:col>
      <xdr:colOff>38100</xdr:colOff>
      <xdr:row>38</xdr:row>
      <xdr:rowOff>46025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62552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3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153433</xdr:rowOff>
    </xdr:from>
    <xdr:to>
      <xdr:col>24</xdr:col>
      <xdr:colOff>63500</xdr:colOff>
      <xdr:row>57</xdr:row>
      <xdr:rowOff>153526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26083"/>
          <a:ext cx="8382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121108</xdr:rowOff>
    </xdr:from>
    <xdr:to>
      <xdr:col>19</xdr:col>
      <xdr:colOff>177800</xdr:colOff>
      <xdr:row>57</xdr:row>
      <xdr:rowOff>153433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93758"/>
          <a:ext cx="8890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41901</xdr:rowOff>
    </xdr:from>
    <xdr:to>
      <xdr:col>15</xdr:col>
      <xdr:colOff>50800</xdr:colOff>
      <xdr:row>57</xdr:row>
      <xdr:rowOff>121108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14551"/>
          <a:ext cx="889000" cy="7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41901</xdr:rowOff>
    </xdr:from>
    <xdr:to>
      <xdr:col>10</xdr:col>
      <xdr:colOff>114300</xdr:colOff>
      <xdr:row>57</xdr:row>
      <xdr:rowOff>74009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14551"/>
          <a:ext cx="889000" cy="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102726</xdr:rowOff>
    </xdr:from>
    <xdr:to>
      <xdr:col>24</xdr:col>
      <xdr:colOff>114300</xdr:colOff>
      <xdr:row>58</xdr:row>
      <xdr:rowOff>32876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26638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102633</xdr:rowOff>
    </xdr:from>
    <xdr:to>
      <xdr:col>20</xdr:col>
      <xdr:colOff>38100</xdr:colOff>
      <xdr:row>58</xdr:row>
      <xdr:rowOff>32783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7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23910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6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70308</xdr:rowOff>
    </xdr:from>
    <xdr:to>
      <xdr:col>15</xdr:col>
      <xdr:colOff>101600</xdr:colOff>
      <xdr:row>58</xdr:row>
      <xdr:rowOff>458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4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163035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3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162551</xdr:rowOff>
    </xdr:from>
    <xdr:to>
      <xdr:col>10</xdr:col>
      <xdr:colOff>165100</xdr:colOff>
      <xdr:row>57</xdr:row>
      <xdr:rowOff>92701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6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109228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3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23209</xdr:rowOff>
    </xdr:from>
    <xdr:to>
      <xdr:col>6</xdr:col>
      <xdr:colOff>38100</xdr:colOff>
      <xdr:row>57</xdr:row>
      <xdr:rowOff>124809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141336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7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17010</xdr:rowOff>
    </xdr:from>
    <xdr:to>
      <xdr:col>24</xdr:col>
      <xdr:colOff>63500</xdr:colOff>
      <xdr:row>77</xdr:row>
      <xdr:rowOff>41408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218660"/>
          <a:ext cx="838200" cy="2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17010</xdr:rowOff>
    </xdr:from>
    <xdr:to>
      <xdr:col>19</xdr:col>
      <xdr:colOff>177800</xdr:colOff>
      <xdr:row>77</xdr:row>
      <xdr:rowOff>85010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18660"/>
          <a:ext cx="889000" cy="6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32381</xdr:rowOff>
    </xdr:from>
    <xdr:to>
      <xdr:col>15</xdr:col>
      <xdr:colOff>50800</xdr:colOff>
      <xdr:row>77</xdr:row>
      <xdr:rowOff>85010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34031"/>
          <a:ext cx="889000" cy="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32381</xdr:rowOff>
    </xdr:from>
    <xdr:to>
      <xdr:col>10</xdr:col>
      <xdr:colOff>114300</xdr:colOff>
      <xdr:row>77</xdr:row>
      <xdr:rowOff>125637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34031"/>
          <a:ext cx="889000" cy="9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162058</xdr:rowOff>
    </xdr:from>
    <xdr:to>
      <xdr:col>24</xdr:col>
      <xdr:colOff>114300</xdr:colOff>
      <xdr:row>77</xdr:row>
      <xdr:rowOff>92208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9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13485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4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137660</xdr:rowOff>
    </xdr:from>
    <xdr:to>
      <xdr:col>20</xdr:col>
      <xdr:colOff>38100</xdr:colOff>
      <xdr:row>77</xdr:row>
      <xdr:rowOff>67810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6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84338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4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34210</xdr:rowOff>
    </xdr:from>
    <xdr:to>
      <xdr:col>15</xdr:col>
      <xdr:colOff>101600</xdr:colOff>
      <xdr:row>77</xdr:row>
      <xdr:rowOff>135810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3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152337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1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153031</xdr:rowOff>
    </xdr:from>
    <xdr:to>
      <xdr:col>10</xdr:col>
      <xdr:colOff>165100</xdr:colOff>
      <xdr:row>77</xdr:row>
      <xdr:rowOff>83181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8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99709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5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74837</xdr:rowOff>
    </xdr:from>
    <xdr:to>
      <xdr:col>6</xdr:col>
      <xdr:colOff>38100</xdr:colOff>
      <xdr:row>78</xdr:row>
      <xdr:rowOff>4987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7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21514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5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119107</xdr:rowOff>
    </xdr:from>
    <xdr:to>
      <xdr:col>24</xdr:col>
      <xdr:colOff>63500</xdr:colOff>
      <xdr:row>97</xdr:row>
      <xdr:rowOff>16677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78307"/>
          <a:ext cx="838200" cy="6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119107</xdr:rowOff>
    </xdr:from>
    <xdr:to>
      <xdr:col>19</xdr:col>
      <xdr:colOff>177800</xdr:colOff>
      <xdr:row>97</xdr:row>
      <xdr:rowOff>51755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78307"/>
          <a:ext cx="889000" cy="10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51755</xdr:rowOff>
    </xdr:from>
    <xdr:to>
      <xdr:col>15</xdr:col>
      <xdr:colOff>50800</xdr:colOff>
      <xdr:row>97</xdr:row>
      <xdr:rowOff>66784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82405"/>
          <a:ext cx="889000" cy="1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66784</xdr:rowOff>
    </xdr:from>
    <xdr:to>
      <xdr:col>10</xdr:col>
      <xdr:colOff>114300</xdr:colOff>
      <xdr:row>97</xdr:row>
      <xdr:rowOff>100603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97434"/>
          <a:ext cx="889000" cy="3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137327</xdr:rowOff>
    </xdr:from>
    <xdr:to>
      <xdr:col>24</xdr:col>
      <xdr:colOff>114300</xdr:colOff>
      <xdr:row>97</xdr:row>
      <xdr:rowOff>67477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9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160204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4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68307</xdr:rowOff>
    </xdr:from>
    <xdr:to>
      <xdr:col>20</xdr:col>
      <xdr:colOff>38100</xdr:colOff>
      <xdr:row>96</xdr:row>
      <xdr:rowOff>169907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14984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0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955</xdr:rowOff>
    </xdr:from>
    <xdr:to>
      <xdr:col>15</xdr:col>
      <xdr:colOff>101600</xdr:colOff>
      <xdr:row>97</xdr:row>
      <xdr:rowOff>102555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119082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0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15984</xdr:rowOff>
    </xdr:from>
    <xdr:to>
      <xdr:col>10</xdr:col>
      <xdr:colOff>165100</xdr:colOff>
      <xdr:row>97</xdr:row>
      <xdr:rowOff>117584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134111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2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49803</xdr:rowOff>
    </xdr:from>
    <xdr:to>
      <xdr:col>6</xdr:col>
      <xdr:colOff>38100</xdr:colOff>
      <xdr:row>97</xdr:row>
      <xdr:rowOff>151403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167930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5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44241</xdr:rowOff>
    </xdr:from>
    <xdr:to>
      <xdr:col>55</xdr:col>
      <xdr:colOff>0</xdr:colOff>
      <xdr:row>39</xdr:row>
      <xdr:rowOff>44241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7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44241</xdr:rowOff>
    </xdr:from>
    <xdr:to>
      <xdr:col>50</xdr:col>
      <xdr:colOff>114300</xdr:colOff>
      <xdr:row>39</xdr:row>
      <xdr:rowOff>44259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3079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44259</xdr:rowOff>
    </xdr:from>
    <xdr:to>
      <xdr:col>45</xdr:col>
      <xdr:colOff>177800</xdr:colOff>
      <xdr:row>39</xdr:row>
      <xdr:rowOff>44259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44259</xdr:rowOff>
    </xdr:from>
    <xdr:to>
      <xdr:col>41</xdr:col>
      <xdr:colOff>50800</xdr:colOff>
      <xdr:row>39</xdr:row>
      <xdr:rowOff>44279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30809"/>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164891</xdr:rowOff>
    </xdr:from>
    <xdr:to>
      <xdr:col>55</xdr:col>
      <xdr:colOff>50800</xdr:colOff>
      <xdr:row>39</xdr:row>
      <xdr:rowOff>95041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164891</xdr:rowOff>
    </xdr:from>
    <xdr:to>
      <xdr:col>50</xdr:col>
      <xdr:colOff>165100</xdr:colOff>
      <xdr:row>39</xdr:row>
      <xdr:rowOff>95041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86168</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164909</xdr:rowOff>
    </xdr:from>
    <xdr:to>
      <xdr:col>46</xdr:col>
      <xdr:colOff>38100</xdr:colOff>
      <xdr:row>39</xdr:row>
      <xdr:rowOff>95059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86186</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164909</xdr:rowOff>
    </xdr:from>
    <xdr:to>
      <xdr:col>41</xdr:col>
      <xdr:colOff>101600</xdr:colOff>
      <xdr:row>39</xdr:row>
      <xdr:rowOff>95059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86186</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164929</xdr:rowOff>
    </xdr:from>
    <xdr:to>
      <xdr:col>36</xdr:col>
      <xdr:colOff>165100</xdr:colOff>
      <xdr:row>39</xdr:row>
      <xdr:rowOff>95079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86206</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10966</xdr:rowOff>
    </xdr:from>
    <xdr:to>
      <xdr:col>55</xdr:col>
      <xdr:colOff>0</xdr:colOff>
      <xdr:row>58</xdr:row>
      <xdr:rowOff>114966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55066"/>
          <a:ext cx="838200" cy="10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10966</xdr:rowOff>
    </xdr:from>
    <xdr:to>
      <xdr:col>50</xdr:col>
      <xdr:colOff>114300</xdr:colOff>
      <xdr:row>58</xdr:row>
      <xdr:rowOff>69379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55066"/>
          <a:ext cx="889000" cy="5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69379</xdr:rowOff>
    </xdr:from>
    <xdr:to>
      <xdr:col>45</xdr:col>
      <xdr:colOff>177800</xdr:colOff>
      <xdr:row>58</xdr:row>
      <xdr:rowOff>121523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13479"/>
          <a:ext cx="889000" cy="5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44229</xdr:rowOff>
    </xdr:from>
    <xdr:to>
      <xdr:col>41</xdr:col>
      <xdr:colOff>50800</xdr:colOff>
      <xdr:row>58</xdr:row>
      <xdr:rowOff>121523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88329"/>
          <a:ext cx="889000" cy="7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64166</xdr:rowOff>
    </xdr:from>
    <xdr:to>
      <xdr:col>55</xdr:col>
      <xdr:colOff>50800</xdr:colOff>
      <xdr:row>58</xdr:row>
      <xdr:rowOff>165766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150543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131616</xdr:rowOff>
    </xdr:from>
    <xdr:to>
      <xdr:col>50</xdr:col>
      <xdr:colOff>165100</xdr:colOff>
      <xdr:row>58</xdr:row>
      <xdr:rowOff>61766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52893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9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18579</xdr:rowOff>
    </xdr:from>
    <xdr:to>
      <xdr:col>46</xdr:col>
      <xdr:colOff>38100</xdr:colOff>
      <xdr:row>58</xdr:row>
      <xdr:rowOff>120179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111306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5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70723</xdr:rowOff>
    </xdr:from>
    <xdr:to>
      <xdr:col>41</xdr:col>
      <xdr:colOff>101600</xdr:colOff>
      <xdr:row>59</xdr:row>
      <xdr:rowOff>873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163450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164879</xdr:rowOff>
    </xdr:from>
    <xdr:to>
      <xdr:col>36</xdr:col>
      <xdr:colOff>165100</xdr:colOff>
      <xdr:row>58</xdr:row>
      <xdr:rowOff>95029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86156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3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24357</xdr:rowOff>
    </xdr:from>
    <xdr:to>
      <xdr:col>55</xdr:col>
      <xdr:colOff>0</xdr:colOff>
      <xdr:row>79</xdr:row>
      <xdr:rowOff>47675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68907"/>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10404</xdr:rowOff>
    </xdr:from>
    <xdr:to>
      <xdr:col>50</xdr:col>
      <xdr:colOff>114300</xdr:colOff>
      <xdr:row>79</xdr:row>
      <xdr:rowOff>24357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54954"/>
          <a:ext cx="8890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10404</xdr:rowOff>
    </xdr:from>
    <xdr:to>
      <xdr:col>45</xdr:col>
      <xdr:colOff>177800</xdr:colOff>
      <xdr:row>79</xdr:row>
      <xdr:rowOff>32159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54954"/>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32159</xdr:rowOff>
    </xdr:from>
    <xdr:to>
      <xdr:col>41</xdr:col>
      <xdr:colOff>50800</xdr:colOff>
      <xdr:row>79</xdr:row>
      <xdr:rowOff>50234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76709"/>
          <a:ext cx="889000" cy="1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168325</xdr:rowOff>
    </xdr:from>
    <xdr:to>
      <xdr:col>55</xdr:col>
      <xdr:colOff>50800</xdr:colOff>
      <xdr:row>79</xdr:row>
      <xdr:rowOff>98475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145007</xdr:rowOff>
    </xdr:from>
    <xdr:to>
      <xdr:col>50</xdr:col>
      <xdr:colOff>165100</xdr:colOff>
      <xdr:row>79</xdr:row>
      <xdr:rowOff>75157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66284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1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131054</xdr:rowOff>
    </xdr:from>
    <xdr:to>
      <xdr:col>46</xdr:col>
      <xdr:colOff>38100</xdr:colOff>
      <xdr:row>79</xdr:row>
      <xdr:rowOff>61204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52331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9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152809</xdr:rowOff>
    </xdr:from>
    <xdr:to>
      <xdr:col>41</xdr:col>
      <xdr:colOff>101600</xdr:colOff>
      <xdr:row>79</xdr:row>
      <xdr:rowOff>82959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74086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170884</xdr:rowOff>
    </xdr:from>
    <xdr:to>
      <xdr:col>36</xdr:col>
      <xdr:colOff>165100</xdr:colOff>
      <xdr:row>79</xdr:row>
      <xdr:rowOff>101034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4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92161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3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43948</xdr:rowOff>
    </xdr:from>
    <xdr:to>
      <xdr:col>55</xdr:col>
      <xdr:colOff>0</xdr:colOff>
      <xdr:row>98</xdr:row>
      <xdr:rowOff>80212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46048"/>
          <a:ext cx="838200" cy="3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80212</xdr:rowOff>
    </xdr:from>
    <xdr:to>
      <xdr:col>50</xdr:col>
      <xdr:colOff>114300</xdr:colOff>
      <xdr:row>98</xdr:row>
      <xdr:rowOff>96079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82312"/>
          <a:ext cx="889000" cy="1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95286</xdr:rowOff>
    </xdr:from>
    <xdr:to>
      <xdr:col>45</xdr:col>
      <xdr:colOff>177800</xdr:colOff>
      <xdr:row>98</xdr:row>
      <xdr:rowOff>96079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97386"/>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95286</xdr:rowOff>
    </xdr:from>
    <xdr:to>
      <xdr:col>41</xdr:col>
      <xdr:colOff>50800</xdr:colOff>
      <xdr:row>98</xdr:row>
      <xdr:rowOff>100509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97386"/>
          <a:ext cx="889000" cy="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164598</xdr:rowOff>
    </xdr:from>
    <xdr:to>
      <xdr:col>55</xdr:col>
      <xdr:colOff>50800</xdr:colOff>
      <xdr:row>98</xdr:row>
      <xdr:rowOff>94748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9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123975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8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29412</xdr:rowOff>
    </xdr:from>
    <xdr:to>
      <xdr:col>50</xdr:col>
      <xdr:colOff>165100</xdr:colOff>
      <xdr:row>98</xdr:row>
      <xdr:rowOff>131012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3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122139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2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45279</xdr:rowOff>
    </xdr:from>
    <xdr:to>
      <xdr:col>46</xdr:col>
      <xdr:colOff>38100</xdr:colOff>
      <xdr:row>98</xdr:row>
      <xdr:rowOff>146879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138006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4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44486</xdr:rowOff>
    </xdr:from>
    <xdr:to>
      <xdr:col>41</xdr:col>
      <xdr:colOff>101600</xdr:colOff>
      <xdr:row>98</xdr:row>
      <xdr:rowOff>146086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137213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3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49709</xdr:rowOff>
    </xdr:from>
    <xdr:to>
      <xdr:col>36</xdr:col>
      <xdr:colOff>165100</xdr:colOff>
      <xdr:row>98</xdr:row>
      <xdr:rowOff>151309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5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142436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4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158468</xdr:rowOff>
    </xdr:from>
    <xdr:to>
      <xdr:col>85</xdr:col>
      <xdr:colOff>127000</xdr:colOff>
      <xdr:row>38</xdr:row>
      <xdr:rowOff>47064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02118"/>
          <a:ext cx="838200" cy="6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47064</xdr:rowOff>
    </xdr:from>
    <xdr:to>
      <xdr:col>81</xdr:col>
      <xdr:colOff>50800</xdr:colOff>
      <xdr:row>38</xdr:row>
      <xdr:rowOff>64464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62164"/>
          <a:ext cx="889000" cy="1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130327</xdr:rowOff>
    </xdr:from>
    <xdr:to>
      <xdr:col>76</xdr:col>
      <xdr:colOff>114300</xdr:colOff>
      <xdr:row>38</xdr:row>
      <xdr:rowOff>64464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73977"/>
          <a:ext cx="889000" cy="10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130327</xdr:rowOff>
    </xdr:from>
    <xdr:to>
      <xdr:col>71</xdr:col>
      <xdr:colOff>177800</xdr:colOff>
      <xdr:row>38</xdr:row>
      <xdr:rowOff>494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73977"/>
          <a:ext cx="889000" cy="4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107668</xdr:rowOff>
    </xdr:from>
    <xdr:to>
      <xdr:col>85</xdr:col>
      <xdr:colOff>177800</xdr:colOff>
      <xdr:row>38</xdr:row>
      <xdr:rowOff>37818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5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86095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2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167714</xdr:rowOff>
    </xdr:from>
    <xdr:to>
      <xdr:col>81</xdr:col>
      <xdr:colOff>101600</xdr:colOff>
      <xdr:row>38</xdr:row>
      <xdr:rowOff>97864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88991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13664</xdr:rowOff>
    </xdr:from>
    <xdr:to>
      <xdr:col>76</xdr:col>
      <xdr:colOff>165100</xdr:colOff>
      <xdr:row>38</xdr:row>
      <xdr:rowOff>115264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2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106391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2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79527</xdr:rowOff>
    </xdr:from>
    <xdr:to>
      <xdr:col>72</xdr:col>
      <xdr:colOff>38100</xdr:colOff>
      <xdr:row>38</xdr:row>
      <xdr:rowOff>9677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26204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121144</xdr:rowOff>
    </xdr:from>
    <xdr:to>
      <xdr:col>67</xdr:col>
      <xdr:colOff>101600</xdr:colOff>
      <xdr:row>38</xdr:row>
      <xdr:rowOff>51295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4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42421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5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166177</xdr:rowOff>
    </xdr:from>
    <xdr:to>
      <xdr:col>85</xdr:col>
      <xdr:colOff>127000</xdr:colOff>
      <xdr:row>58</xdr:row>
      <xdr:rowOff>54159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8827"/>
          <a:ext cx="838200" cy="5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43841</xdr:rowOff>
    </xdr:from>
    <xdr:to>
      <xdr:col>81</xdr:col>
      <xdr:colOff>50800</xdr:colOff>
      <xdr:row>58</xdr:row>
      <xdr:rowOff>54159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87941"/>
          <a:ext cx="889000" cy="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11819</xdr:rowOff>
    </xdr:from>
    <xdr:to>
      <xdr:col>76</xdr:col>
      <xdr:colOff>114300</xdr:colOff>
      <xdr:row>58</xdr:row>
      <xdr:rowOff>43841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55919"/>
          <a:ext cx="889000" cy="3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149471</xdr:rowOff>
    </xdr:from>
    <xdr:to>
      <xdr:col>71</xdr:col>
      <xdr:colOff>177800</xdr:colOff>
      <xdr:row>58</xdr:row>
      <xdr:rowOff>11819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22121"/>
          <a:ext cx="889000" cy="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115377</xdr:rowOff>
    </xdr:from>
    <xdr:to>
      <xdr:col>85</xdr:col>
      <xdr:colOff>177800</xdr:colOff>
      <xdr:row>58</xdr:row>
      <xdr:rowOff>45527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30304</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3359</xdr:rowOff>
    </xdr:from>
    <xdr:to>
      <xdr:col>81</xdr:col>
      <xdr:colOff>101600</xdr:colOff>
      <xdr:row>58</xdr:row>
      <xdr:rowOff>104959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96086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4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164491</xdr:rowOff>
    </xdr:from>
    <xdr:to>
      <xdr:col>76</xdr:col>
      <xdr:colOff>165100</xdr:colOff>
      <xdr:row>58</xdr:row>
      <xdr:rowOff>94641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85768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2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132469</xdr:rowOff>
    </xdr:from>
    <xdr:to>
      <xdr:col>72</xdr:col>
      <xdr:colOff>38100</xdr:colOff>
      <xdr:row>58</xdr:row>
      <xdr:rowOff>62619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0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53746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9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98671</xdr:rowOff>
    </xdr:from>
    <xdr:to>
      <xdr:col>67</xdr:col>
      <xdr:colOff>101600</xdr:colOff>
      <xdr:row>58</xdr:row>
      <xdr:rowOff>28821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7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19948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6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19529</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64079"/>
          <a:ext cx="889000" cy="2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19529</xdr:rowOff>
    </xdr:from>
    <xdr:to>
      <xdr:col>71</xdr:col>
      <xdr:colOff>177800</xdr:colOff>
      <xdr:row>79</xdr:row>
      <xdr:rowOff>20648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64079"/>
          <a:ext cx="889000" cy="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140179</xdr:rowOff>
    </xdr:from>
    <xdr:to>
      <xdr:col>72</xdr:col>
      <xdr:colOff>38100</xdr:colOff>
      <xdr:row>79</xdr:row>
      <xdr:rowOff>70329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61456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141298</xdr:rowOff>
    </xdr:from>
    <xdr:to>
      <xdr:col>67</xdr:col>
      <xdr:colOff>101600</xdr:colOff>
      <xdr:row>79</xdr:row>
      <xdr:rowOff>71448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62575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76107</xdr:rowOff>
    </xdr:from>
    <xdr:to>
      <xdr:col>85</xdr:col>
      <xdr:colOff>127000</xdr:colOff>
      <xdr:row>97</xdr:row>
      <xdr:rowOff>6480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35307"/>
          <a:ext cx="838200" cy="10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6480</xdr:rowOff>
    </xdr:from>
    <xdr:to>
      <xdr:col>81</xdr:col>
      <xdr:colOff>50800</xdr:colOff>
      <xdr:row>97</xdr:row>
      <xdr:rowOff>63116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37130"/>
          <a:ext cx="889000" cy="5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63116</xdr:rowOff>
    </xdr:from>
    <xdr:to>
      <xdr:col>76</xdr:col>
      <xdr:colOff>114300</xdr:colOff>
      <xdr:row>97</xdr:row>
      <xdr:rowOff>101312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93766"/>
          <a:ext cx="889000" cy="3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101312</xdr:rowOff>
    </xdr:from>
    <xdr:to>
      <xdr:col>71</xdr:col>
      <xdr:colOff>177800</xdr:colOff>
      <xdr:row>97</xdr:row>
      <xdr:rowOff>106462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31962"/>
          <a:ext cx="8890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25307</xdr:rowOff>
    </xdr:from>
    <xdr:to>
      <xdr:col>85</xdr:col>
      <xdr:colOff>177800</xdr:colOff>
      <xdr:row>96</xdr:row>
      <xdr:rowOff>126907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48184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3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127130</xdr:rowOff>
    </xdr:from>
    <xdr:to>
      <xdr:col>81</xdr:col>
      <xdr:colOff>101600</xdr:colOff>
      <xdr:row>97</xdr:row>
      <xdr:rowOff>57280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8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73807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6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12316</xdr:rowOff>
    </xdr:from>
    <xdr:to>
      <xdr:col>76</xdr:col>
      <xdr:colOff>165100</xdr:colOff>
      <xdr:row>97</xdr:row>
      <xdr:rowOff>113916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130443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41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50512</xdr:rowOff>
    </xdr:from>
    <xdr:to>
      <xdr:col>72</xdr:col>
      <xdr:colOff>38100</xdr:colOff>
      <xdr:row>97</xdr:row>
      <xdr:rowOff>152112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8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5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55662</xdr:rowOff>
    </xdr:from>
    <xdr:to>
      <xdr:col>67</xdr:col>
      <xdr:colOff>101600</xdr:colOff>
      <xdr:row>97</xdr:row>
      <xdr:rowOff>157262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8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148389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77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170830</xdr:rowOff>
    </xdr:from>
    <xdr:to>
      <xdr:col>116</xdr:col>
      <xdr:colOff>63500</xdr:colOff>
      <xdr:row>38</xdr:row>
      <xdr:rowOff>14113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14480"/>
          <a:ext cx="838200" cy="1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170830</xdr:rowOff>
    </xdr:from>
    <xdr:to>
      <xdr:col>111</xdr:col>
      <xdr:colOff>177800</xdr:colOff>
      <xdr:row>38</xdr:row>
      <xdr:rowOff>17411</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6514480"/>
          <a:ext cx="889000" cy="1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52194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56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17021</xdr:rowOff>
    </xdr:from>
    <xdr:to>
      <xdr:col>107</xdr:col>
      <xdr:colOff>50800</xdr:colOff>
      <xdr:row>38</xdr:row>
      <xdr:rowOff>17411</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32121"/>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17021</xdr:rowOff>
    </xdr:from>
    <xdr:to>
      <xdr:col>102</xdr:col>
      <xdr:colOff>114300</xdr:colOff>
      <xdr:row>38</xdr:row>
      <xdr:rowOff>19925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532121"/>
          <a:ext cx="8890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134763</xdr:rowOff>
    </xdr:from>
    <xdr:to>
      <xdr:col>116</xdr:col>
      <xdr:colOff>114300</xdr:colOff>
      <xdr:row>38</xdr:row>
      <xdr:rowOff>64912</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784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469744"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120029</xdr:rowOff>
    </xdr:from>
    <xdr:to>
      <xdr:col>112</xdr:col>
      <xdr:colOff>38100</xdr:colOff>
      <xdr:row>38</xdr:row>
      <xdr:rowOff>50180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636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66706</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23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138061</xdr:rowOff>
    </xdr:from>
    <xdr:to>
      <xdr:col>107</xdr:col>
      <xdr:colOff>101600</xdr:colOff>
      <xdr:row>38</xdr:row>
      <xdr:rowOff>68211</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59338</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657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137672</xdr:rowOff>
    </xdr:from>
    <xdr:to>
      <xdr:col>102</xdr:col>
      <xdr:colOff>165100</xdr:colOff>
      <xdr:row>38</xdr:row>
      <xdr:rowOff>67822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58948</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657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140575</xdr:rowOff>
    </xdr:from>
    <xdr:to>
      <xdr:col>98</xdr:col>
      <xdr:colOff>38100</xdr:colOff>
      <xdr:row>38</xdr:row>
      <xdr:rowOff>70725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61852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576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コストを類似団体と比較すると、議会費・民生費・衛生費・公債費が高い。少子高齢化の進んだ過疎地域であることで発生する社会福祉法人への補助金や診療所に要する経費、過疎債の償還金などが類似団体より高い要因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その他の目的別歳出は、概ね類似団体より低い数値で推移している。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すると土木費は、単身定住促進住宅整備事業等の増加によって大きく増加した。公債費は、繰上償還実施等のため増加した。農林水産業費は、水産物供給基盤機能保全事業の終了で大きく減少した。衛生費は、し尿運搬船建造事業の終了で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山口県上関町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実質収支額：普通交付税が増加し、数値は増加した。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実質単年度収支：財政調整基金の取崩額なしとなったことに加えて、繰上償還を実施したことで数値は上昇した。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今後の対応：依存財源の占める割合の多い当町は、地方交付税の動向に実質単年度収支が大きな影響を受けている。自主財源の確保が難しいなか、算定基礎数値の国調人口を確保する必要がある。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山口県上関町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各会計：一般会計及び全ての特別会計で赤字は生じていない。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今後の対応：今後も赤字とならないよう、適正な財政運営を行っていく。特別会計の収支の悪化は一般会計の繰出金の増加に繋がることが多いため、全会計において経費は適切であるか注視していく。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3739573</v>
      </c>
      <c r="BO4" s="449"/>
      <c r="BP4" s="449"/>
      <c r="BQ4" s="449"/>
      <c r="BR4" s="449"/>
      <c r="BS4" s="449"/>
      <c r="BT4" s="449"/>
      <c r="BU4" s="450"/>
      <c r="BV4" s="448">
        <v>3721645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8.8000000000000007</v>
      </c>
      <c r="CU4" s="589"/>
      <c r="CV4" s="589"/>
      <c r="CW4" s="589"/>
      <c r="CX4" s="589"/>
      <c r="CY4" s="589"/>
      <c r="CZ4" s="589"/>
      <c r="DA4" s="590"/>
      <c r="DB4" s="588">
        <v>8.1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3557054</v>
      </c>
      <c r="BO5" s="420"/>
      <c r="BP5" s="420"/>
      <c r="BQ5" s="420"/>
      <c r="BR5" s="420"/>
      <c r="BS5" s="420"/>
      <c r="BT5" s="420"/>
      <c r="BU5" s="421"/>
      <c r="BV5" s="419">
        <v>3559204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95.9</v>
      </c>
      <c r="CU5" s="417"/>
      <c r="CV5" s="417"/>
      <c r="CW5" s="417"/>
      <c r="CX5" s="417"/>
      <c r="CY5" s="417"/>
      <c r="CZ5" s="417"/>
      <c r="DA5" s="418"/>
      <c r="DB5" s="416">
        <v>93.2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182519</v>
      </c>
      <c r="BO6" s="420"/>
      <c r="BP6" s="420"/>
      <c r="BQ6" s="420"/>
      <c r="BR6" s="420"/>
      <c r="BS6" s="420"/>
      <c r="BT6" s="420"/>
      <c r="BU6" s="421"/>
      <c r="BV6" s="419">
        <v>162441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v>
      </c>
      <c r="CU6" s="563"/>
      <c r="CV6" s="563"/>
      <c r="CW6" s="563"/>
      <c r="CX6" s="563"/>
      <c r="CY6" s="563"/>
      <c r="CZ6" s="563"/>
      <c r="DA6" s="564"/>
      <c r="DB6" s="562">
        <v>93.5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6049</v>
      </c>
      <c r="BO7" s="420"/>
      <c r="BP7" s="420"/>
      <c r="BQ7" s="420"/>
      <c r="BR7" s="420"/>
      <c r="BS7" s="420"/>
      <c r="BT7" s="420"/>
      <c r="BU7" s="421"/>
      <c r="BV7" s="419">
        <v>863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1996721</v>
      </c>
      <c r="CU7" s="420"/>
      <c r="CV7" s="420"/>
      <c r="CW7" s="420"/>
      <c r="CX7" s="420"/>
      <c r="CY7" s="420"/>
      <c r="CZ7" s="420"/>
      <c r="DA7" s="421"/>
      <c r="DB7" s="419">
        <v>1985374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176470</v>
      </c>
      <c r="BO8" s="420"/>
      <c r="BP8" s="420"/>
      <c r="BQ8" s="420"/>
      <c r="BR8" s="420"/>
      <c r="BS8" s="420"/>
      <c r="BT8" s="420"/>
      <c r="BU8" s="421"/>
      <c r="BV8" s="419">
        <v>161578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0.11</v>
      </c>
      <c r="CU8" s="523"/>
      <c r="CV8" s="523"/>
      <c r="CW8" s="523"/>
      <c r="CX8" s="523"/>
      <c r="CY8" s="523"/>
      <c r="CZ8" s="523"/>
      <c r="DA8" s="524"/>
      <c r="DB8" s="522">
        <v>0.11</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2342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14892</v>
      </c>
      <c r="BO9" s="420"/>
      <c r="BP9" s="420"/>
      <c r="BQ9" s="420"/>
      <c r="BR9" s="420"/>
      <c r="BS9" s="420"/>
      <c r="BT9" s="420"/>
      <c r="BU9" s="421"/>
      <c r="BV9" s="419">
        <v>20429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20</v>
      </c>
      <c r="CU9" s="417"/>
      <c r="CV9" s="417"/>
      <c r="CW9" s="417"/>
      <c r="CX9" s="417"/>
      <c r="CY9" s="417"/>
      <c r="CZ9" s="417"/>
      <c r="DA9" s="418"/>
      <c r="DB9" s="416">
        <v>16.399999999999999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2803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81886</v>
      </c>
      <c r="BO10" s="420"/>
      <c r="BP10" s="420"/>
      <c r="BQ10" s="420"/>
      <c r="BR10" s="420"/>
      <c r="BS10" s="420"/>
      <c r="BT10" s="420"/>
      <c r="BU10" s="421"/>
      <c r="BV10" s="419">
        <v>72268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79460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2190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50000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2186</v>
      </c>
      <c r="S13" s="507"/>
      <c r="T13" s="507"/>
      <c r="U13" s="507"/>
      <c r="V13" s="508"/>
      <c r="W13" s="509" t="s">
        <v>131</v>
      </c>
      <c r="X13" s="405"/>
      <c r="Y13" s="405"/>
      <c r="Z13" s="405"/>
      <c r="AA13" s="405"/>
      <c r="AB13" s="406"/>
      <c r="AC13" s="372">
        <v>151</v>
      </c>
      <c r="AD13" s="373"/>
      <c r="AE13" s="373"/>
      <c r="AF13" s="373"/>
      <c r="AG13" s="374"/>
      <c r="AH13" s="372">
        <v>219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176238</v>
      </c>
      <c r="BO13" s="420"/>
      <c r="BP13" s="420"/>
      <c r="BQ13" s="420"/>
      <c r="BR13" s="420"/>
      <c r="BS13" s="420"/>
      <c r="BT13" s="420"/>
      <c r="BU13" s="421"/>
      <c r="BV13" s="419">
        <v>42697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11.1</v>
      </c>
      <c r="CU13" s="417"/>
      <c r="CV13" s="417"/>
      <c r="CW13" s="417"/>
      <c r="CX13" s="417"/>
      <c r="CY13" s="417"/>
      <c r="CZ13" s="417"/>
      <c r="DA13" s="418"/>
      <c r="DB13" s="416">
        <v>9.5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2269</v>
      </c>
      <c r="S14" s="507"/>
      <c r="T14" s="507"/>
      <c r="U14" s="507"/>
      <c r="V14" s="508"/>
      <c r="W14" s="510"/>
      <c r="X14" s="408"/>
      <c r="Y14" s="408"/>
      <c r="Z14" s="408"/>
      <c r="AA14" s="408"/>
      <c r="AB14" s="409"/>
      <c r="AC14" s="499">
        <v>14.4</v>
      </c>
      <c r="AD14" s="500"/>
      <c r="AE14" s="500"/>
      <c r="AF14" s="500"/>
      <c r="AG14" s="501"/>
      <c r="AH14" s="499">
        <v>17.899999999999999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2264</v>
      </c>
      <c r="S15" s="507"/>
      <c r="T15" s="507"/>
      <c r="U15" s="507"/>
      <c r="V15" s="508"/>
      <c r="W15" s="509" t="s">
        <v>137</v>
      </c>
      <c r="X15" s="405"/>
      <c r="Y15" s="405"/>
      <c r="Z15" s="405"/>
      <c r="AA15" s="405"/>
      <c r="AB15" s="406"/>
      <c r="AC15" s="372">
        <v>200</v>
      </c>
      <c r="AD15" s="373"/>
      <c r="AE15" s="373"/>
      <c r="AF15" s="373"/>
      <c r="AG15" s="374"/>
      <c r="AH15" s="372">
        <v>232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222308</v>
      </c>
      <c r="BO15" s="449"/>
      <c r="BP15" s="449"/>
      <c r="BQ15" s="449"/>
      <c r="BR15" s="449"/>
      <c r="BS15" s="449"/>
      <c r="BT15" s="449"/>
      <c r="BU15" s="450"/>
      <c r="BV15" s="448">
        <v>214587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19.100000000000001</v>
      </c>
      <c r="AD16" s="500"/>
      <c r="AE16" s="500"/>
      <c r="AF16" s="500"/>
      <c r="AG16" s="501"/>
      <c r="AH16" s="499">
        <v>19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1940984</v>
      </c>
      <c r="BO16" s="420"/>
      <c r="BP16" s="420"/>
      <c r="BQ16" s="420"/>
      <c r="BR16" s="420"/>
      <c r="BS16" s="420"/>
      <c r="BT16" s="420"/>
      <c r="BU16" s="421"/>
      <c r="BV16" s="419">
        <v>1928172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694</v>
      </c>
      <c r="AD17" s="373"/>
      <c r="AE17" s="373"/>
      <c r="AF17" s="373"/>
      <c r="AG17" s="374"/>
      <c r="AH17" s="372">
        <v>771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274903</v>
      </c>
      <c r="BO17" s="420"/>
      <c r="BP17" s="420"/>
      <c r="BQ17" s="420"/>
      <c r="BR17" s="420"/>
      <c r="BS17" s="420"/>
      <c r="BT17" s="420"/>
      <c r="BU17" s="421"/>
      <c r="BV17" s="419">
        <v>264846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34.69</v>
      </c>
      <c r="M18" s="472"/>
      <c r="N18" s="472"/>
      <c r="O18" s="472"/>
      <c r="P18" s="472"/>
      <c r="Q18" s="472"/>
      <c r="R18" s="473"/>
      <c r="S18" s="473"/>
      <c r="T18" s="473"/>
      <c r="U18" s="473"/>
      <c r="V18" s="474"/>
      <c r="W18" s="490"/>
      <c r="X18" s="491"/>
      <c r="Y18" s="491"/>
      <c r="Z18" s="491"/>
      <c r="AA18" s="491"/>
      <c r="AB18" s="515"/>
      <c r="AC18" s="389">
        <v>66.400000000000006</v>
      </c>
      <c r="AD18" s="390"/>
      <c r="AE18" s="390"/>
      <c r="AF18" s="390"/>
      <c r="AG18" s="475"/>
      <c r="AH18" s="389">
        <v>63.1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1924807</v>
      </c>
      <c r="BO18" s="420"/>
      <c r="BP18" s="420"/>
      <c r="BQ18" s="420"/>
      <c r="BR18" s="420"/>
      <c r="BS18" s="420"/>
      <c r="BT18" s="420"/>
      <c r="BU18" s="421"/>
      <c r="BV18" s="419">
        <v>1867343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68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2737653</v>
      </c>
      <c r="BO19" s="420"/>
      <c r="BP19" s="420"/>
      <c r="BQ19" s="420"/>
      <c r="BR19" s="420"/>
      <c r="BS19" s="420"/>
      <c r="BT19" s="420"/>
      <c r="BU19" s="421"/>
      <c r="BV19" s="419">
        <v>2697444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1251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3496738</v>
      </c>
      <c r="BO22" s="449"/>
      <c r="BP22" s="449"/>
      <c r="BQ22" s="449"/>
      <c r="BR22" s="449"/>
      <c r="BS22" s="449"/>
      <c r="BT22" s="449"/>
      <c r="BU22" s="450"/>
      <c r="BV22" s="448">
        <v>3650691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2723208</v>
      </c>
      <c r="BO23" s="420"/>
      <c r="BP23" s="420"/>
      <c r="BQ23" s="420"/>
      <c r="BR23" s="420"/>
      <c r="BS23" s="420"/>
      <c r="BT23" s="420"/>
      <c r="BU23" s="421"/>
      <c r="BV23" s="419">
        <v>2831941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7100</v>
      </c>
      <c r="R24" s="373"/>
      <c r="S24" s="373"/>
      <c r="T24" s="373"/>
      <c r="U24" s="373"/>
      <c r="V24" s="374"/>
      <c r="W24" s="462"/>
      <c r="X24" s="399"/>
      <c r="Y24" s="400"/>
      <c r="Z24" s="375" t="s">
        <v>162</v>
      </c>
      <c r="AA24" s="376"/>
      <c r="AB24" s="376"/>
      <c r="AC24" s="376"/>
      <c r="AD24" s="376"/>
      <c r="AE24" s="376"/>
      <c r="AF24" s="376"/>
      <c r="AG24" s="377"/>
      <c r="AH24" s="372">
        <v>58</v>
      </c>
      <c r="AI24" s="373"/>
      <c r="AJ24" s="373"/>
      <c r="AK24" s="373"/>
      <c r="AL24" s="374"/>
      <c r="AM24" s="372">
        <v>174870</v>
      </c>
      <c r="AN24" s="373"/>
      <c r="AO24" s="373"/>
      <c r="AP24" s="373"/>
      <c r="AQ24" s="373"/>
      <c r="AR24" s="374"/>
      <c r="AS24" s="372">
        <v>3015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2777561</v>
      </c>
      <c r="BO24" s="420"/>
      <c r="BP24" s="420"/>
      <c r="BQ24" s="420"/>
      <c r="BR24" s="420"/>
      <c r="BS24" s="420"/>
      <c r="BT24" s="420"/>
      <c r="BU24" s="421"/>
      <c r="BV24" s="419">
        <v>2839222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5820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27751</v>
      </c>
      <c r="BO25" s="449"/>
      <c r="BP25" s="449"/>
      <c r="BQ25" s="449"/>
      <c r="BR25" s="449"/>
      <c r="BS25" s="449"/>
      <c r="BT25" s="449"/>
      <c r="BU25" s="450"/>
      <c r="BV25" s="448">
        <v>116048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5350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2540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100000</v>
      </c>
      <c r="BO27" s="454"/>
      <c r="BP27" s="454"/>
      <c r="BQ27" s="454"/>
      <c r="BR27" s="454"/>
      <c r="BS27" s="454"/>
      <c r="BT27" s="454"/>
      <c r="BU27" s="455"/>
      <c r="BV27" s="453">
        <v>100000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2040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1040357</v>
      </c>
      <c r="BO28" s="449"/>
      <c r="BP28" s="449"/>
      <c r="BQ28" s="449"/>
      <c r="BR28" s="449"/>
      <c r="BS28" s="449"/>
      <c r="BT28" s="449"/>
      <c r="BU28" s="450"/>
      <c r="BV28" s="448">
        <v>958471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8</v>
      </c>
      <c r="M29" s="373"/>
      <c r="N29" s="373"/>
      <c r="O29" s="373"/>
      <c r="P29" s="374"/>
      <c r="Q29" s="372">
        <v>1850</v>
      </c>
      <c r="R29" s="373"/>
      <c r="S29" s="373"/>
      <c r="T29" s="373"/>
      <c r="U29" s="373"/>
      <c r="V29" s="374"/>
      <c r="W29" s="463"/>
      <c r="X29" s="464"/>
      <c r="Y29" s="465"/>
      <c r="Z29" s="375" t="s">
        <v>177</v>
      </c>
      <c r="AA29" s="376"/>
      <c r="AB29" s="376"/>
      <c r="AC29" s="376"/>
      <c r="AD29" s="376"/>
      <c r="AE29" s="376"/>
      <c r="AF29" s="376"/>
      <c r="AG29" s="377"/>
      <c r="AH29" s="372">
        <v>58</v>
      </c>
      <c r="AI29" s="373"/>
      <c r="AJ29" s="373"/>
      <c r="AK29" s="373"/>
      <c r="AL29" s="374"/>
      <c r="AM29" s="372">
        <v>174870</v>
      </c>
      <c r="AN29" s="373"/>
      <c r="AO29" s="373"/>
      <c r="AP29" s="373"/>
      <c r="AQ29" s="373"/>
      <c r="AR29" s="374"/>
      <c r="AS29" s="372">
        <v>3015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28025</v>
      </c>
      <c r="BO29" s="420"/>
      <c r="BP29" s="420"/>
      <c r="BQ29" s="420"/>
      <c r="BR29" s="420"/>
      <c r="BS29" s="420"/>
      <c r="BT29" s="420"/>
      <c r="BU29" s="421"/>
      <c r="BV29" s="419">
        <v>92655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1843087</v>
      </c>
      <c r="BO30" s="454"/>
      <c r="BP30" s="454"/>
      <c r="BQ30" s="454"/>
      <c r="BR30" s="454"/>
      <c r="BS30" s="454"/>
      <c r="BT30" s="454"/>
      <c r="BU30" s="455"/>
      <c r="BV30" s="453">
        <v>1919943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簡易水道事業会計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IF('各会計、関係団体の財政状況及び健全化判断比率'!B33="","",'各会計、関係団体の財政状況及び健全化判断比率'!B33)</f>
        <v>農業集落排水事業特別会計</v>
      </c>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周東環境衛生組合（一般会計）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23</v>
      </c>
      <c r="CP34" s="367"/>
      <c r="CQ34" s="368" t="str">
        <f>IF('各会計、関係団体の財政状況及び健全化判断比率'!BS7="","",'各会計、関係団体の財政状況及び健全化判断比率'!BS7)</f>
        <v>上関航運</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診療所事業特別会計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f t="shared" ref="BE35:BE43" si="1">IF(BG35="","",BE34+1)</f>
        <v>10</v>
      </c>
      <c r="BF35" s="367"/>
      <c r="BG35" s="368" t="str">
        <f>IF('各会計、関係団体の財政状況及び健全化判断比率'!B34="","",'各会計、関係団体の財政状況及び健全化判断比率'!B34)</f>
        <v>漁業集落排水事業特別会計</v>
      </c>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柳井地区広域消防組合（一般会計）</v>
      </c>
      <c r="BZ35" s="368"/>
      <c r="CA35" s="368"/>
      <c r="CB35" s="368"/>
      <c r="CC35" s="368"/>
      <c r="CD35" s="368"/>
      <c r="CE35" s="368"/>
      <c r="CF35" s="368"/>
      <c r="CG35" s="368"/>
      <c r="CH35" s="368"/>
      <c r="CI35" s="368"/>
      <c r="CJ35" s="368"/>
      <c r="CK35" s="368"/>
      <c r="CL35" s="368"/>
      <c r="CM35" s="368"/>
      <c r="CN35" s="169"/>
      <c r="CO35" s="367">
        <f t="shared" ref="CO35:CO43" si="3">IF(CQ35="","",CO34+1)</f>
        <v>24</v>
      </c>
      <c r="CP35" s="367"/>
      <c r="CQ35" s="368" t="str">
        <f>IF('各会計、関係団体の財政状況及び健全化判断比率'!BS8="","",'各会計、関係団体の財政状況及び健全化判断比率'!BS8)</f>
        <v>なごみ</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用地取得事業特別会計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介護保険特別会計（保険事業勘定）</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f t="shared" si="1"/>
        <v>11</v>
      </c>
      <c r="BF36" s="367"/>
      <c r="BG36" s="368" t="str">
        <f>IF('各会計、関係団体の財政状況及び健全化判断比率'!B35="","",'各会計、関係団体の財政状況及び健全化判断比率'!B35)</f>
        <v>航運事業特別会計</v>
      </c>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柳井地域広域水道企業団（水道用水供給事業会計）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介護保険特別会計（介護サービス事業勘定）</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f t="shared" si="1"/>
        <v>12</v>
      </c>
      <c r="BF37" s="367"/>
      <c r="BG37" s="368" t="str">
        <f>IF('各会計、関係団体の財政状況及び健全化判断比率'!B36="","",'各会計、関係団体の財政状況及び健全化判断比率'!B36)</f>
        <v>風力発電事業特別会計</v>
      </c>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山口県市町総合事務組合（一般会計）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山口県市町総合事務組合（退職手当特別会計）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山口県市町総合事務組合（消防団員補償等特別会計）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山口県市町総合事務組合（非常勤職員公務災害補償特別会計）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20</v>
      </c>
      <c r="BX41" s="367"/>
      <c r="BY41" s="368" t="str">
        <f>IF('各会計、関係団体の財政状況及び健全化判断比率'!B75="","",'各会計、関係団体の財政状況及び健全化判断比率'!B75)</f>
        <v>山口県市町総合事務組合（山口県市町公平委員会特別会計）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21</v>
      </c>
      <c r="BX42" s="367"/>
      <c r="BY42" s="368" t="str">
        <f>IF('各会計、関係団体の財政状況及び健全化判断比率'!B76="","",'各会計、関係団体の財政状況及び健全化判断比率'!B76)</f>
        <v>山口県市町総合事務組合（交通災害共済特別会計）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22</v>
      </c>
      <c r="BX43" s="367"/>
      <c r="BY43" s="368" t="str">
        <f>IF('各会計、関係団体の財政状況及び健全化判断比率'!B77="","",'各会計、関係団体の財政状況及び健全化判断比率'!B77)</f>
        <v>山口県市町総合事務組合（山口県自治会館管理特別会計）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m3Z99zJ23IPjG1qjd8/8Qto6ROn5GXezaHftLzRJjQAfVJwAbsIwKgYjUeacdNPJqfYGz7ENmVvZ/EKOF0bRGg==" saltValue="ZEoZoat4l2VMoDPNTNxO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51" t="s">
        <v>536</v>
      </c>
      <c r="D34" s="1151"/>
      <c r="E34" s="1152"/>
      <c r="F34" s="32">
        <v>9.35</v>
      </c>
      <c r="G34" s="33">
        <v>14.06</v>
      </c>
      <c r="H34" s="33">
        <v>7.17</v>
      </c>
      <c r="I34" s="33">
        <v>7.96</v>
      </c>
      <c r="J34" s="34">
        <v>8.83</v>
      </c>
      <c r="K34" s="22"/>
      <c r="L34" s="22"/>
      <c r="M34" s="22"/>
      <c r="N34" s="22"/>
      <c r="O34" s="22"/>
      <c r="P34" s="22"/>
    </row>
    <row r="35" spans="1:16" ht="39" customHeight="1" x14ac:dyDescent="0.2">
      <c r="A35" s="22"/>
      <c r="B35" s="35"/>
      <c r="C35" s="1145" t="s">
        <v>537</v>
      </c>
      <c r="D35" s="1146"/>
      <c r="E35" s="1147"/>
      <c r="F35" s="36">
        <v>0.89</v>
      </c>
      <c r="G35" s="37">
        <v>0.82</v>
      </c>
      <c r="H35" s="37">
        <v>0.88</v>
      </c>
      <c r="I35" s="37">
        <v>0.52</v>
      </c>
      <c r="J35" s="38">
        <v>1.33</v>
      </c>
      <c r="K35" s="22"/>
      <c r="L35" s="22"/>
      <c r="M35" s="22"/>
      <c r="N35" s="22"/>
      <c r="O35" s="22"/>
      <c r="P35" s="22"/>
    </row>
    <row r="36" spans="1:16" ht="39" customHeight="1" x14ac:dyDescent="0.2">
      <c r="A36" s="22"/>
      <c r="B36" s="35"/>
      <c r="C36" s="1145" t="s">
        <v>538</v>
      </c>
      <c r="D36" s="1146"/>
      <c r="E36" s="1147"/>
      <c r="F36" s="36" t="s">
        <v>492</v>
      </c>
      <c r="G36" s="37" t="s">
        <v>492</v>
      </c>
      <c r="H36" s="37" t="s">
        <v>492</v>
      </c>
      <c r="I36" s="37" t="s">
        <v>492</v>
      </c>
      <c r="J36" s="38">
        <v>1.1499999999999999</v>
      </c>
      <c r="K36" s="22"/>
      <c r="L36" s="22"/>
      <c r="M36" s="22"/>
      <c r="N36" s="22"/>
      <c r="O36" s="22"/>
      <c r="P36" s="22"/>
    </row>
    <row r="37" spans="1:16" ht="39" customHeight="1" x14ac:dyDescent="0.2">
      <c r="A37" s="22"/>
      <c r="B37" s="35"/>
      <c r="C37" s="1145" t="s">
        <v>539</v>
      </c>
      <c r="D37" s="1146"/>
      <c r="E37" s="1147"/>
      <c r="F37" s="36">
        <v>1.1000000000000001</v>
      </c>
      <c r="G37" s="37">
        <v>0.67</v>
      </c>
      <c r="H37" s="37">
        <v>0.9</v>
      </c>
      <c r="I37" s="37">
        <v>1.54</v>
      </c>
      <c r="J37" s="38">
        <v>0.04</v>
      </c>
      <c r="K37" s="22"/>
      <c r="L37" s="22"/>
      <c r="M37" s="22"/>
      <c r="N37" s="22"/>
      <c r="O37" s="22"/>
      <c r="P37" s="22"/>
    </row>
    <row r="38" spans="1:16" ht="39" customHeight="1" x14ac:dyDescent="0.2">
      <c r="A38" s="22"/>
      <c r="B38" s="35"/>
      <c r="C38" s="1145" t="s">
        <v>540</v>
      </c>
      <c r="D38" s="1146"/>
      <c r="E38" s="1147"/>
      <c r="F38" s="36">
        <v>0.35</v>
      </c>
      <c r="G38" s="37">
        <v>0.23</v>
      </c>
      <c r="H38" s="37">
        <v>0.02</v>
      </c>
      <c r="I38" s="37">
        <v>0</v>
      </c>
      <c r="J38" s="38">
        <v>0</v>
      </c>
      <c r="K38" s="22"/>
      <c r="L38" s="22"/>
      <c r="M38" s="22"/>
      <c r="N38" s="22"/>
      <c r="O38" s="22"/>
      <c r="P38" s="22"/>
    </row>
    <row r="39" spans="1:16" ht="39" customHeight="1" x14ac:dyDescent="0.2">
      <c r="A39" s="22"/>
      <c r="B39" s="35"/>
      <c r="C39" s="1145" t="s">
        <v>541</v>
      </c>
      <c r="D39" s="1146"/>
      <c r="E39" s="1147"/>
      <c r="F39" s="36">
        <v>0</v>
      </c>
      <c r="G39" s="37">
        <v>0</v>
      </c>
      <c r="H39" s="37">
        <v>0</v>
      </c>
      <c r="I39" s="37">
        <v>0</v>
      </c>
      <c r="J39" s="38">
        <v>0</v>
      </c>
      <c r="K39" s="22"/>
      <c r="L39" s="22"/>
      <c r="M39" s="22"/>
      <c r="N39" s="22"/>
      <c r="O39" s="22"/>
      <c r="P39" s="22"/>
    </row>
    <row r="40" spans="1:16" ht="39" customHeight="1" x14ac:dyDescent="0.2">
      <c r="A40" s="22"/>
      <c r="B40" s="35"/>
      <c r="C40" s="1145" t="s">
        <v>542</v>
      </c>
      <c r="D40" s="1146"/>
      <c r="E40" s="1147"/>
      <c r="F40" s="36">
        <v>1.89</v>
      </c>
      <c r="G40" s="37">
        <v>1.72</v>
      </c>
      <c r="H40" s="37">
        <v>1.05</v>
      </c>
      <c r="I40" s="37">
        <v>0.24</v>
      </c>
      <c r="J40" s="38">
        <v>0</v>
      </c>
      <c r="K40" s="22"/>
      <c r="L40" s="22"/>
      <c r="M40" s="22"/>
      <c r="N40" s="22"/>
      <c r="O40" s="22"/>
      <c r="P40" s="22"/>
    </row>
    <row r="41" spans="1:16" ht="39" customHeight="1" x14ac:dyDescent="0.2">
      <c r="A41" s="22"/>
      <c r="B41" s="35"/>
      <c r="C41" s="1145" t="s">
        <v>543</v>
      </c>
      <c r="D41" s="1146"/>
      <c r="E41" s="1147"/>
      <c r="F41" s="36">
        <v>0</v>
      </c>
      <c r="G41" s="37">
        <v>0</v>
      </c>
      <c r="H41" s="37">
        <v>0</v>
      </c>
      <c r="I41" s="37">
        <v>0</v>
      </c>
      <c r="J41" s="38">
        <v>0</v>
      </c>
      <c r="K41" s="22"/>
      <c r="L41" s="22"/>
      <c r="M41" s="22"/>
      <c r="N41" s="22"/>
      <c r="O41" s="22"/>
      <c r="P41" s="22"/>
    </row>
    <row r="42" spans="1:16" ht="39" customHeight="1" x14ac:dyDescent="0.2">
      <c r="A42" s="22"/>
      <c r="B42" s="39"/>
      <c r="C42" s="1145" t="s">
        <v>544</v>
      </c>
      <c r="D42" s="1146"/>
      <c r="E42" s="1147"/>
      <c r="F42" s="36" t="s">
        <v>492</v>
      </c>
      <c r="G42" s="37" t="s">
        <v>492</v>
      </c>
      <c r="H42" s="37" t="s">
        <v>492</v>
      </c>
      <c r="I42" s="37" t="s">
        <v>492</v>
      </c>
      <c r="J42" s="38" t="s">
        <v>492</v>
      </c>
      <c r="K42" s="22"/>
      <c r="L42" s="22"/>
      <c r="M42" s="22"/>
      <c r="N42" s="22"/>
      <c r="O42" s="22"/>
      <c r="P42" s="22"/>
    </row>
    <row r="43" spans="1:16" ht="39" customHeight="1" thickBot="1" x14ac:dyDescent="0.25">
      <c r="A43" s="22"/>
      <c r="B43" s="40"/>
      <c r="C43" s="1148" t="s">
        <v>545</v>
      </c>
      <c r="D43" s="1149"/>
      <c r="E43" s="1150"/>
      <c r="F43" s="41">
        <v>0</v>
      </c>
      <c r="G43" s="42">
        <v>0.01</v>
      </c>
      <c r="H43" s="42">
        <v>0</v>
      </c>
      <c r="I43" s="42">
        <v>0.68</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r4t5trqqiLEkBkPmAJ6OYP9TDfHO9OX+UBYYiZiJcxlGfqMlDa4dD5FWpRvVnVfaQhtX3WVreYkPJ4ZKZ452A==" saltValue="nllJ0Sh1y7zllwYishPO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382</v>
      </c>
      <c r="L45" s="60">
        <v>376</v>
      </c>
      <c r="M45" s="60">
        <v>406</v>
      </c>
      <c r="N45" s="60">
        <v>454</v>
      </c>
      <c r="O45" s="61">
        <v>475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2">
      <c r="A48" s="48"/>
      <c r="B48" s="1178"/>
      <c r="C48" s="1179"/>
      <c r="D48" s="62"/>
      <c r="E48" s="1155" t="s">
        <v>13</v>
      </c>
      <c r="F48" s="1155"/>
      <c r="G48" s="1155"/>
      <c r="H48" s="1155"/>
      <c r="I48" s="1155"/>
      <c r="J48" s="1156"/>
      <c r="K48" s="63">
        <v>42</v>
      </c>
      <c r="L48" s="64">
        <v>42</v>
      </c>
      <c r="M48" s="64">
        <v>42</v>
      </c>
      <c r="N48" s="64">
        <v>42</v>
      </c>
      <c r="O48" s="65">
        <v>41</v>
      </c>
      <c r="P48" s="48"/>
      <c r="Q48" s="48"/>
      <c r="R48" s="48"/>
      <c r="S48" s="48"/>
      <c r="T48" s="48"/>
      <c r="U48" s="48"/>
    </row>
    <row r="49" spans="1:21" ht="30.75" customHeight="1" x14ac:dyDescent="0.2">
      <c r="A49" s="48"/>
      <c r="B49" s="1178"/>
      <c r="C49" s="1179"/>
      <c r="D49" s="62"/>
      <c r="E49" s="1155" t="s">
        <v>14</v>
      </c>
      <c r="F49" s="1155"/>
      <c r="G49" s="1155"/>
      <c r="H49" s="1155"/>
      <c r="I49" s="1155"/>
      <c r="J49" s="1156"/>
      <c r="K49" s="63">
        <v>8</v>
      </c>
      <c r="L49" s="64">
        <v>8</v>
      </c>
      <c r="M49" s="64">
        <v>7</v>
      </c>
      <c r="N49" s="64">
        <v>7</v>
      </c>
      <c r="O49" s="65">
        <v>10</v>
      </c>
      <c r="P49" s="48"/>
      <c r="Q49" s="48"/>
      <c r="R49" s="48"/>
      <c r="S49" s="48"/>
      <c r="T49" s="48"/>
      <c r="U49" s="48"/>
    </row>
    <row r="50" spans="1:21" ht="30.75" customHeight="1" x14ac:dyDescent="0.2">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1</v>
      </c>
      <c r="N51" s="64" t="s">
        <v>492</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305</v>
      </c>
      <c r="L52" s="64">
        <v>290</v>
      </c>
      <c r="M52" s="64">
        <v>299</v>
      </c>
      <c r="N52" s="64">
        <v>307</v>
      </c>
      <c r="O52" s="65">
        <v>316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127</v>
      </c>
      <c r="L53" s="69">
        <v>136</v>
      </c>
      <c r="M53" s="69">
        <v>157</v>
      </c>
      <c r="N53" s="69">
        <v>196</v>
      </c>
      <c r="O53" s="70">
        <v>210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551</v>
      </c>
      <c r="L58" s="84" t="s">
        <v>551</v>
      </c>
      <c r="M58" s="84" t="s">
        <v>551</v>
      </c>
      <c r="N58" s="84" t="s">
        <v>551</v>
      </c>
      <c r="O58" s="85" t="s">
        <v>551</v>
      </c>
    </row>
    <row r="59" spans="1:21" ht="31.5" customHeight="1" x14ac:dyDescent="0.2">
      <c r="B59" s="1163"/>
      <c r="C59" s="1164"/>
      <c r="D59" s="1170" t="s">
        <v>26</v>
      </c>
      <c r="E59" s="1171"/>
      <c r="F59" s="1171"/>
      <c r="G59" s="1171"/>
      <c r="H59" s="1171"/>
      <c r="I59" s="1171"/>
      <c r="J59" s="1172"/>
      <c r="K59" s="86" t="s">
        <v>551</v>
      </c>
      <c r="L59" s="87" t="s">
        <v>551</v>
      </c>
      <c r="M59" s="87" t="s">
        <v>551</v>
      </c>
      <c r="N59" s="87" t="s">
        <v>551</v>
      </c>
      <c r="O59" s="88" t="s">
        <v>551</v>
      </c>
    </row>
    <row r="60" spans="1:21" ht="31.5" customHeight="1" thickBot="1" x14ac:dyDescent="0.25">
      <c r="B60" s="1165"/>
      <c r="C60" s="1166"/>
      <c r="D60" s="1173" t="s">
        <v>27</v>
      </c>
      <c r="E60" s="1174"/>
      <c r="F60" s="1174"/>
      <c r="G60" s="1174"/>
      <c r="H60" s="1174"/>
      <c r="I60" s="1174"/>
      <c r="J60" s="1175"/>
      <c r="K60" s="89" t="s">
        <v>551</v>
      </c>
      <c r="L60" s="90" t="s">
        <v>551</v>
      </c>
      <c r="M60" s="90" t="s">
        <v>551</v>
      </c>
      <c r="N60" s="90" t="s">
        <v>551</v>
      </c>
      <c r="O60" s="91" t="s">
        <v>551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sahv1GxSRlmXWlRAzXXWj8rnntTcZWi4O/S/2SG9k0HNkmjNOoP/gTBt6YpvEjRyZCEyxxZ7he04utkS4Ks7w==" saltValue="KoirVhHIB9YZsf9qh82T/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196" t="s">
        <v>30</v>
      </c>
      <c r="C41" s="1197"/>
      <c r="D41" s="105"/>
      <c r="E41" s="1198" t="s">
        <v>31</v>
      </c>
      <c r="F41" s="1198"/>
      <c r="G41" s="1198"/>
      <c r="H41" s="1199"/>
      <c r="I41" s="343">
        <v>3643</v>
      </c>
      <c r="J41" s="344">
        <v>3876</v>
      </c>
      <c r="K41" s="344">
        <v>3699</v>
      </c>
      <c r="L41" s="344">
        <v>3651</v>
      </c>
      <c r="M41" s="345">
        <v>3497</v>
      </c>
    </row>
    <row r="42" spans="2:13" ht="27.75" customHeight="1" x14ac:dyDescent="0.2">
      <c r="B42" s="1186"/>
      <c r="C42" s="1187"/>
      <c r="D42" s="106"/>
      <c r="E42" s="1190" t="s">
        <v>32</v>
      </c>
      <c r="F42" s="1190"/>
      <c r="G42" s="1190"/>
      <c r="H42" s="1191"/>
      <c r="I42" s="346" t="s">
        <v>492</v>
      </c>
      <c r="J42" s="347" t="s">
        <v>492</v>
      </c>
      <c r="K42" s="347" t="s">
        <v>492</v>
      </c>
      <c r="L42" s="347" t="s">
        <v>492</v>
      </c>
      <c r="M42" s="348" t="s">
        <v>492</v>
      </c>
    </row>
    <row r="43" spans="2:13" ht="27.75" customHeight="1" x14ac:dyDescent="0.2">
      <c r="B43" s="1186"/>
      <c r="C43" s="1187"/>
      <c r="D43" s="106"/>
      <c r="E43" s="1190" t="s">
        <v>33</v>
      </c>
      <c r="F43" s="1190"/>
      <c r="G43" s="1190"/>
      <c r="H43" s="1191"/>
      <c r="I43" s="346">
        <v>310</v>
      </c>
      <c r="J43" s="347">
        <v>281</v>
      </c>
      <c r="K43" s="347">
        <v>250</v>
      </c>
      <c r="L43" s="347">
        <v>221</v>
      </c>
      <c r="M43" s="348">
        <v>184</v>
      </c>
    </row>
    <row r="44" spans="2:13" ht="27.75" customHeight="1" x14ac:dyDescent="0.2">
      <c r="B44" s="1186"/>
      <c r="C44" s="1187"/>
      <c r="D44" s="106"/>
      <c r="E44" s="1190" t="s">
        <v>34</v>
      </c>
      <c r="F44" s="1190"/>
      <c r="G44" s="1190"/>
      <c r="H44" s="1191"/>
      <c r="I44" s="346">
        <v>53</v>
      </c>
      <c r="J44" s="347">
        <v>49</v>
      </c>
      <c r="K44" s="347">
        <v>153</v>
      </c>
      <c r="L44" s="347">
        <v>60</v>
      </c>
      <c r="M44" s="348">
        <v>56</v>
      </c>
    </row>
    <row r="45" spans="2:13" ht="27.75" customHeight="1" x14ac:dyDescent="0.2">
      <c r="B45" s="1186"/>
      <c r="C45" s="1187"/>
      <c r="D45" s="106"/>
      <c r="E45" s="1190" t="s">
        <v>35</v>
      </c>
      <c r="F45" s="1190"/>
      <c r="G45" s="1190"/>
      <c r="H45" s="1191"/>
      <c r="I45" s="346">
        <v>439</v>
      </c>
      <c r="J45" s="347">
        <v>419</v>
      </c>
      <c r="K45" s="347">
        <v>421</v>
      </c>
      <c r="L45" s="347">
        <v>360</v>
      </c>
      <c r="M45" s="348">
        <v>337</v>
      </c>
    </row>
    <row r="46" spans="2:13" ht="27.75" customHeight="1" x14ac:dyDescent="0.2">
      <c r="B46" s="1186"/>
      <c r="C46" s="1187"/>
      <c r="D46" s="107"/>
      <c r="E46" s="1190" t="s">
        <v>36</v>
      </c>
      <c r="F46" s="1190"/>
      <c r="G46" s="1190"/>
      <c r="H46" s="1191"/>
      <c r="I46" s="346">
        <v>40</v>
      </c>
      <c r="J46" s="347">
        <v>41</v>
      </c>
      <c r="K46" s="347">
        <v>33</v>
      </c>
      <c r="L46" s="347">
        <v>18</v>
      </c>
      <c r="M46" s="348">
        <v>19</v>
      </c>
    </row>
    <row r="47" spans="2:13" ht="27.75" customHeight="1" x14ac:dyDescent="0.2">
      <c r="B47" s="1186"/>
      <c r="C47" s="1187"/>
      <c r="D47" s="108"/>
      <c r="E47" s="1200" t="s">
        <v>37</v>
      </c>
      <c r="F47" s="1201"/>
      <c r="G47" s="1201"/>
      <c r="H47" s="1202"/>
      <c r="I47" s="346" t="s">
        <v>492</v>
      </c>
      <c r="J47" s="347" t="s">
        <v>492</v>
      </c>
      <c r="K47" s="347" t="s">
        <v>492</v>
      </c>
      <c r="L47" s="347" t="s">
        <v>492</v>
      </c>
      <c r="M47" s="348" t="s">
        <v>492</v>
      </c>
    </row>
    <row r="48" spans="2:13" ht="27.75" customHeight="1" x14ac:dyDescent="0.2">
      <c r="B48" s="1186"/>
      <c r="C48" s="1187"/>
      <c r="D48" s="106"/>
      <c r="E48" s="1190" t="s">
        <v>38</v>
      </c>
      <c r="F48" s="1190"/>
      <c r="G48" s="1190"/>
      <c r="H48" s="1191"/>
      <c r="I48" s="346" t="s">
        <v>492</v>
      </c>
      <c r="J48" s="347" t="s">
        <v>492</v>
      </c>
      <c r="K48" s="347" t="s">
        <v>492</v>
      </c>
      <c r="L48" s="347" t="s">
        <v>492</v>
      </c>
      <c r="M48" s="348" t="s">
        <v>492</v>
      </c>
    </row>
    <row r="49" spans="2:13" ht="27.75" customHeight="1" x14ac:dyDescent="0.2">
      <c r="B49" s="1188"/>
      <c r="C49" s="1189"/>
      <c r="D49" s="106"/>
      <c r="E49" s="1190" t="s">
        <v>39</v>
      </c>
      <c r="F49" s="1190"/>
      <c r="G49" s="1190"/>
      <c r="H49" s="1191"/>
      <c r="I49" s="346" t="s">
        <v>492</v>
      </c>
      <c r="J49" s="347" t="s">
        <v>492</v>
      </c>
      <c r="K49" s="347" t="s">
        <v>492</v>
      </c>
      <c r="L49" s="347" t="s">
        <v>492</v>
      </c>
      <c r="M49" s="348" t="s">
        <v>492</v>
      </c>
    </row>
    <row r="50" spans="2:13" ht="27.75" customHeight="1" x14ac:dyDescent="0.2">
      <c r="B50" s="1184" t="s">
        <v>40</v>
      </c>
      <c r="C50" s="1185"/>
      <c r="D50" s="109"/>
      <c r="E50" s="1190" t="s">
        <v>41</v>
      </c>
      <c r="F50" s="1190"/>
      <c r="G50" s="1190"/>
      <c r="H50" s="1191"/>
      <c r="I50" s="346">
        <v>2721</v>
      </c>
      <c r="J50" s="347">
        <v>2595</v>
      </c>
      <c r="K50" s="347">
        <v>2892</v>
      </c>
      <c r="L50" s="347">
        <v>3006</v>
      </c>
      <c r="M50" s="348">
        <v>2852</v>
      </c>
    </row>
    <row r="51" spans="2:13" ht="27.75" customHeight="1" x14ac:dyDescent="0.2">
      <c r="B51" s="1186"/>
      <c r="C51" s="1187"/>
      <c r="D51" s="106"/>
      <c r="E51" s="1190" t="s">
        <v>42</v>
      </c>
      <c r="F51" s="1190"/>
      <c r="G51" s="1190"/>
      <c r="H51" s="1191"/>
      <c r="I51" s="346">
        <v>91</v>
      </c>
      <c r="J51" s="347">
        <v>94</v>
      </c>
      <c r="K51" s="347">
        <v>69</v>
      </c>
      <c r="L51" s="347">
        <v>58</v>
      </c>
      <c r="M51" s="348">
        <v>84</v>
      </c>
    </row>
    <row r="52" spans="2:13" ht="27.75" customHeight="1" x14ac:dyDescent="0.2">
      <c r="B52" s="1188"/>
      <c r="C52" s="1189"/>
      <c r="D52" s="106"/>
      <c r="E52" s="1190" t="s">
        <v>43</v>
      </c>
      <c r="F52" s="1190"/>
      <c r="G52" s="1190"/>
      <c r="H52" s="1191"/>
      <c r="I52" s="346">
        <v>2761</v>
      </c>
      <c r="J52" s="347">
        <v>2740</v>
      </c>
      <c r="K52" s="347">
        <v>2662</v>
      </c>
      <c r="L52" s="347">
        <v>2674</v>
      </c>
      <c r="M52" s="348">
        <v>2625</v>
      </c>
    </row>
    <row r="53" spans="2:13" ht="27.75" customHeight="1" thickBot="1" x14ac:dyDescent="0.25">
      <c r="B53" s="1192" t="s">
        <v>19</v>
      </c>
      <c r="C53" s="1193"/>
      <c r="D53" s="110"/>
      <c r="E53" s="1194" t="s">
        <v>44</v>
      </c>
      <c r="F53" s="1194"/>
      <c r="G53" s="1194"/>
      <c r="H53" s="1195"/>
      <c r="I53" s="349">
        <v>-1089</v>
      </c>
      <c r="J53" s="350">
        <v>-762</v>
      </c>
      <c r="K53" s="350">
        <v>-1067</v>
      </c>
      <c r="L53" s="350">
        <v>-1428</v>
      </c>
      <c r="M53" s="351">
        <v>-1469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8npD/fPebi/VweyP0ayfQRi+i9qZXu845waDcW7zKXnLv5Rs6iRAX3Y45vbauSXcnq9rpiw4Rm9A3t/8HTLRaQ==" saltValue="Qs9Zb+BpUUfpNgtmw2iX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533</v>
      </c>
      <c r="G54" s="119" t="s">
        <v>534</v>
      </c>
      <c r="H54" s="120" t="s">
        <v>535</v>
      </c>
    </row>
    <row r="55" spans="2:8" ht="52.5" customHeight="1" x14ac:dyDescent="0.2">
      <c r="B55" s="121"/>
      <c r="C55" s="1211" t="s">
        <v>46</v>
      </c>
      <c r="D55" s="1211"/>
      <c r="E55" s="1212"/>
      <c r="F55" s="352">
        <v>936</v>
      </c>
      <c r="G55" s="352">
        <v>958</v>
      </c>
      <c r="H55" s="353">
        <v>1040</v>
      </c>
    </row>
    <row r="56" spans="2:8" ht="52.5" customHeight="1" x14ac:dyDescent="0.2">
      <c r="B56" s="122"/>
      <c r="C56" s="1213" t="s">
        <v>47</v>
      </c>
      <c r="D56" s="1213"/>
      <c r="E56" s="1214"/>
      <c r="F56" s="354">
        <v>86</v>
      </c>
      <c r="G56" s="354">
        <v>93</v>
      </c>
      <c r="H56" s="355">
        <v>28</v>
      </c>
    </row>
    <row r="57" spans="2:8" ht="53.25" customHeight="1" x14ac:dyDescent="0.2">
      <c r="B57" s="122"/>
      <c r="C57" s="1215" t="s">
        <v>48</v>
      </c>
      <c r="D57" s="1215"/>
      <c r="E57" s="1216"/>
      <c r="F57" s="356">
        <v>1813</v>
      </c>
      <c r="G57" s="356">
        <v>1920</v>
      </c>
      <c r="H57" s="357">
        <v>1843</v>
      </c>
    </row>
    <row r="58" spans="2:8" ht="45.75" customHeight="1" x14ac:dyDescent="0.2">
      <c r="B58" s="123"/>
      <c r="C58" s="1203" t="s">
        <v>567</v>
      </c>
      <c r="D58" s="1204"/>
      <c r="E58" s="1205"/>
      <c r="F58" s="358">
        <v>517</v>
      </c>
      <c r="G58" s="358">
        <v>517</v>
      </c>
      <c r="H58" s="359">
        <v>517</v>
      </c>
    </row>
    <row r="59" spans="2:8" ht="45.75" customHeight="1" x14ac:dyDescent="0.2">
      <c r="B59" s="123"/>
      <c r="C59" s="1203" t="s">
        <v>568</v>
      </c>
      <c r="D59" s="1204"/>
      <c r="E59" s="1205"/>
      <c r="F59" s="358">
        <v>320</v>
      </c>
      <c r="G59" s="358">
        <v>370</v>
      </c>
      <c r="H59" s="359">
        <v>370</v>
      </c>
    </row>
    <row r="60" spans="2:8" ht="45.75" customHeight="1" x14ac:dyDescent="0.2">
      <c r="B60" s="123"/>
      <c r="C60" s="1203" t="s">
        <v>569</v>
      </c>
      <c r="D60" s="1204"/>
      <c r="E60" s="1205"/>
      <c r="F60" s="358">
        <v>271</v>
      </c>
      <c r="G60" s="358">
        <v>253</v>
      </c>
      <c r="H60" s="359">
        <v>235</v>
      </c>
    </row>
    <row r="61" spans="2:8" ht="45.75" customHeight="1" x14ac:dyDescent="0.2">
      <c r="B61" s="123"/>
      <c r="C61" s="1203" t="s">
        <v>570</v>
      </c>
      <c r="D61" s="1204"/>
      <c r="E61" s="1205"/>
      <c r="F61" s="358">
        <v>233</v>
      </c>
      <c r="G61" s="358">
        <v>221</v>
      </c>
      <c r="H61" s="359">
        <v>221</v>
      </c>
    </row>
    <row r="62" spans="2:8" ht="45.75" customHeight="1" thickBot="1" x14ac:dyDescent="0.25">
      <c r="B62" s="124"/>
      <c r="C62" s="1206" t="s">
        <v>571</v>
      </c>
      <c r="D62" s="1207"/>
      <c r="E62" s="1208"/>
      <c r="F62" s="360">
        <v>133</v>
      </c>
      <c r="G62" s="360">
        <v>169</v>
      </c>
      <c r="H62" s="361">
        <v>155</v>
      </c>
    </row>
    <row r="63" spans="2:8" ht="52.5" customHeight="1" thickBot="1" x14ac:dyDescent="0.25">
      <c r="B63" s="125"/>
      <c r="C63" s="1209" t="s">
        <v>49</v>
      </c>
      <c r="D63" s="1209"/>
      <c r="E63" s="1210"/>
      <c r="F63" s="362">
        <v>2835</v>
      </c>
      <c r="G63" s="362">
        <v>2971</v>
      </c>
      <c r="H63" s="363">
        <v>2911</v>
      </c>
    </row>
    <row r="64" spans="2:8" ht="13.2" x14ac:dyDescent="0.2"/>
  </sheetData>
  <sheetProtection algorithmName="SHA-512" hashValue="cyctB7HzYd/e2sSp4UPGFji8kSXUlQ/KERPNx6RjX5ZERKTdoWNbU7se6SEMSBuKMiR9sdyUiMCSop/ejxEp+g==" saltValue="vex3RnOZmIDP2JNriYOu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530</v>
      </c>
      <c r="G2" s="139"/>
      <c r="H2" s="140"/>
    </row>
    <row r="3" spans="1:8" x14ac:dyDescent="0.2">
      <c r="A3" s="136" t="s">
        <v>523</v>
      </c>
      <c r="B3" s="141"/>
      <c r="C3" s="142"/>
      <c r="D3" s="143">
        <v>337201</v>
      </c>
      <c r="E3" s="144"/>
      <c r="F3" s="145">
        <v>332350</v>
      </c>
      <c r="G3" s="146"/>
      <c r="H3" s="147"/>
    </row>
    <row r="4" spans="1:8" x14ac:dyDescent="0.2">
      <c r="A4" s="148"/>
      <c r="B4" s="149"/>
      <c r="C4" s="150"/>
      <c r="D4" s="151">
        <v>280408</v>
      </c>
      <c r="E4" s="152"/>
      <c r="F4" s="153">
        <v>200453</v>
      </c>
      <c r="G4" s="154"/>
      <c r="H4" s="155"/>
    </row>
    <row r="5" spans="1:8" x14ac:dyDescent="0.2">
      <c r="A5" s="136" t="s">
        <v>525</v>
      </c>
      <c r="B5" s="141"/>
      <c r="C5" s="142"/>
      <c r="D5" s="143">
        <v>454268</v>
      </c>
      <c r="E5" s="144"/>
      <c r="F5" s="145">
        <v>362690</v>
      </c>
      <c r="G5" s="146"/>
      <c r="H5" s="147"/>
    </row>
    <row r="6" spans="1:8" x14ac:dyDescent="0.2">
      <c r="A6" s="148"/>
      <c r="B6" s="149"/>
      <c r="C6" s="150"/>
      <c r="D6" s="151">
        <v>437263</v>
      </c>
      <c r="E6" s="152"/>
      <c r="F6" s="153">
        <v>172580</v>
      </c>
      <c r="G6" s="154"/>
      <c r="H6" s="155"/>
    </row>
    <row r="7" spans="1:8" x14ac:dyDescent="0.2">
      <c r="A7" s="136" t="s">
        <v>526</v>
      </c>
      <c r="B7" s="141"/>
      <c r="C7" s="142"/>
      <c r="D7" s="143">
        <v>172187</v>
      </c>
      <c r="E7" s="144"/>
      <c r="F7" s="145">
        <v>296093</v>
      </c>
      <c r="G7" s="146"/>
      <c r="H7" s="147"/>
    </row>
    <row r="8" spans="1:8" x14ac:dyDescent="0.2">
      <c r="A8" s="148"/>
      <c r="B8" s="149"/>
      <c r="C8" s="150"/>
      <c r="D8" s="151">
        <v>121316</v>
      </c>
      <c r="E8" s="152"/>
      <c r="F8" s="153">
        <v>140545</v>
      </c>
      <c r="G8" s="154"/>
      <c r="H8" s="155"/>
    </row>
    <row r="9" spans="1:8" x14ac:dyDescent="0.2">
      <c r="A9" s="136" t="s">
        <v>527</v>
      </c>
      <c r="B9" s="141"/>
      <c r="C9" s="142"/>
      <c r="D9" s="143">
        <v>266813</v>
      </c>
      <c r="E9" s="144"/>
      <c r="F9" s="145">
        <v>308655</v>
      </c>
      <c r="G9" s="146"/>
      <c r="H9" s="147"/>
    </row>
    <row r="10" spans="1:8" x14ac:dyDescent="0.2">
      <c r="A10" s="148"/>
      <c r="B10" s="149"/>
      <c r="C10" s="150"/>
      <c r="D10" s="151">
        <v>197461</v>
      </c>
      <c r="E10" s="152"/>
      <c r="F10" s="153">
        <v>169887</v>
      </c>
      <c r="G10" s="154"/>
      <c r="H10" s="155"/>
    </row>
    <row r="11" spans="1:8" x14ac:dyDescent="0.2">
      <c r="A11" s="136" t="s">
        <v>528</v>
      </c>
      <c r="B11" s="141"/>
      <c r="C11" s="142"/>
      <c r="D11" s="143">
        <v>251776</v>
      </c>
      <c r="E11" s="144"/>
      <c r="F11" s="145">
        <v>325476</v>
      </c>
      <c r="G11" s="146"/>
      <c r="H11" s="147"/>
    </row>
    <row r="12" spans="1:8" x14ac:dyDescent="0.2">
      <c r="A12" s="148"/>
      <c r="B12" s="149"/>
      <c r="C12" s="156"/>
      <c r="D12" s="151">
        <v>195957</v>
      </c>
      <c r="E12" s="152"/>
      <c r="F12" s="153">
        <v>190204</v>
      </c>
      <c r="G12" s="154"/>
      <c r="H12" s="155"/>
    </row>
    <row r="13" spans="1:8" x14ac:dyDescent="0.2">
      <c r="A13" s="136"/>
      <c r="B13" s="141"/>
      <c r="C13" s="157"/>
      <c r="D13" s="158">
        <v>296449</v>
      </c>
      <c r="E13" s="159"/>
      <c r="F13" s="160">
        <v>325053</v>
      </c>
      <c r="G13" s="161"/>
      <c r="H13" s="147"/>
    </row>
    <row r="14" spans="1:8" x14ac:dyDescent="0.2">
      <c r="A14" s="148"/>
      <c r="B14" s="149"/>
      <c r="C14" s="150"/>
      <c r="D14" s="151">
        <v>246481</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9.36</v>
      </c>
      <c r="C19" s="162">
        <f>ROUND(VALUE(SUBSTITUTE(実質収支比率等に係る経年分析!G$48,"▲","-")),2)</f>
        <v>14.07</v>
      </c>
      <c r="D19" s="162">
        <f>ROUND(VALUE(SUBSTITUTE(実質収支比率等に係る経年分析!H$48,"▲","-")),2)</f>
        <v>7.18</v>
      </c>
      <c r="E19" s="162">
        <f>ROUND(VALUE(SUBSTITUTE(実質収支比率等に係る経年分析!I$48,"▲","-")),2)</f>
        <v>8.14</v>
      </c>
      <c r="F19" s="162">
        <f>ROUND(VALUE(SUBSTITUTE(実質収支比率等に係る経年分析!J$48,"▲","-")),2)</f>
        <v>8.84</v>
      </c>
    </row>
    <row r="20" spans="1:11" x14ac:dyDescent="0.2">
      <c r="A20" s="162" t="s">
        <v>53</v>
      </c>
      <c r="B20" s="162">
        <f>ROUND(VALUE(SUBSTITUTE(実質収支比率等に係る経年分析!F$47,"▲","-")),2)</f>
        <v>31.25</v>
      </c>
      <c r="C20" s="162">
        <f>ROUND(VALUE(SUBSTITUTE(実質収支比率等に係る経年分析!G$47,"▲","-")),2)</f>
        <v>34.979999999999997</v>
      </c>
      <c r="D20" s="162">
        <f>ROUND(VALUE(SUBSTITUTE(実質収支比率等に係る経年分析!H$47,"▲","-")),2)</f>
        <v>47.6</v>
      </c>
      <c r="E20" s="162">
        <f>ROUND(VALUE(SUBSTITUTE(実質収支比率等に係る経年分析!I$47,"▲","-")),2)</f>
        <v>48.28</v>
      </c>
      <c r="F20" s="162">
        <f>ROUND(VALUE(SUBSTITUTE(実質収支比率等に係る経年分析!J$47,"▲","-")),2)</f>
        <v>52.1</v>
      </c>
    </row>
    <row r="21" spans="1:11" x14ac:dyDescent="0.2">
      <c r="A21" s="162" t="s">
        <v>54</v>
      </c>
      <c r="B21" s="162">
        <f>IF(ISNUMBER(VALUE(SUBSTITUTE(実質収支比率等に係る経年分析!F$49,"▲","-"))),ROUND(VALUE(SUBSTITUTE(実質収支比率等に係る経年分析!F$49,"▲","-")),2),NA())</f>
        <v>4.42</v>
      </c>
      <c r="C21" s="162">
        <f>IF(ISNUMBER(VALUE(SUBSTITUTE(実質収支比率等に係る経年分析!G$49,"▲","-"))),ROUND(VALUE(SUBSTITUTE(実質収支比率等に係る経年分析!G$49,"▲","-")),2),NA())</f>
        <v>12.48</v>
      </c>
      <c r="D21" s="162">
        <f>IF(ISNUMBER(VALUE(SUBSTITUTE(実質収支比率等に係る経年分析!H$49,"▲","-"))),ROUND(VALUE(SUBSTITUTE(実質収支比率等に係る経年分析!H$49,"▲","-")),2),NA())</f>
        <v>3.72</v>
      </c>
      <c r="E21" s="162">
        <f>IF(ISNUMBER(VALUE(SUBSTITUTE(実質収支比率等に係る経年分析!I$49,"▲","-"))),ROUND(VALUE(SUBSTITUTE(実質収支比率等に係る経年分析!I$49,"▲","-")),2),NA())</f>
        <v>2.15</v>
      </c>
      <c r="F21" s="162">
        <f>IF(ISNUMBER(VALUE(SUBSTITUTE(実質収支比率等に係る経年分析!J$49,"▲","-"))),ROUND(VALUE(SUBSTITUTE(実質収支比率等に係る経年分析!J$49,"▲","-")),2),NA())</f>
        <v>8.83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漁業集落排水事業特別会計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風力発電事業特別会計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1.89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1.72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航運事業特別会計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1.1000000000000001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0.04</v>
      </c>
    </row>
    <row r="34" spans="1:16" x14ac:dyDescent="0.2">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1.1499999999999999</v>
      </c>
    </row>
    <row r="35" spans="1:16" x14ac:dyDescent="0.2">
      <c r="A35" s="163" t="str">
        <f>IF(連結実質赤字比率に係る赤字・黒字の構成分析!C$35="",NA(),連結実質赤字比率に係る赤字・黒字の構成分析!C$35)</f>
        <v>介護保険特別会計（保険事業勘定）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0.89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0.82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0.88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0.52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9.35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14.06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7.17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7.96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8.83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305</v>
      </c>
      <c r="E42" s="164"/>
      <c r="F42" s="164"/>
      <c r="G42" s="164">
        <f>'実質公債費比率（分子）の構造'!L$52</f>
        <v>290</v>
      </c>
      <c r="H42" s="164"/>
      <c r="I42" s="164"/>
      <c r="J42" s="164">
        <f>'実質公債費比率（分子）の構造'!M$52</f>
        <v>299</v>
      </c>
      <c r="K42" s="164"/>
      <c r="L42" s="164"/>
      <c r="M42" s="164">
        <f>'実質公債費比率（分子）の構造'!N$52</f>
        <v>307</v>
      </c>
      <c r="N42" s="164"/>
      <c r="O42" s="164"/>
      <c r="P42" s="164">
        <f>'実質公債費比率（分子）の構造'!O$52</f>
        <v>316</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1</v>
      </c>
      <c r="I43" s="164"/>
      <c r="J43" s="164"/>
      <c r="K43" s="164" t="str">
        <f>'実質公債費比率（分子）の構造'!N$51</f>
        <v>-</v>
      </c>
      <c r="L43" s="164"/>
      <c r="M43" s="164"/>
      <c r="N43" s="164">
        <f>'実質公債費比率（分子）の構造'!O$51</f>
        <v>0</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8</v>
      </c>
      <c r="C45" s="164"/>
      <c r="D45" s="164"/>
      <c r="E45" s="164">
        <f>'実質公債費比率（分子）の構造'!L$49</f>
        <v>8</v>
      </c>
      <c r="F45" s="164"/>
      <c r="G45" s="164"/>
      <c r="H45" s="164">
        <f>'実質公債費比率（分子）の構造'!M$49</f>
        <v>7</v>
      </c>
      <c r="I45" s="164"/>
      <c r="J45" s="164"/>
      <c r="K45" s="164">
        <f>'実質公債費比率（分子）の構造'!N$49</f>
        <v>7</v>
      </c>
      <c r="L45" s="164"/>
      <c r="M45" s="164"/>
      <c r="N45" s="164">
        <f>'実質公債費比率（分子）の構造'!O$49</f>
        <v>10</v>
      </c>
      <c r="O45" s="164"/>
      <c r="P45" s="164"/>
    </row>
    <row r="46" spans="1:16" x14ac:dyDescent="0.2">
      <c r="A46" s="164" t="s">
        <v>64</v>
      </c>
      <c r="B46" s="164">
        <f>'実質公債費比率（分子）の構造'!K$48</f>
        <v>42</v>
      </c>
      <c r="C46" s="164"/>
      <c r="D46" s="164"/>
      <c r="E46" s="164">
        <f>'実質公債費比率（分子）の構造'!L$48</f>
        <v>42</v>
      </c>
      <c r="F46" s="164"/>
      <c r="G46" s="164"/>
      <c r="H46" s="164">
        <f>'実質公債費比率（分子）の構造'!M$48</f>
        <v>42</v>
      </c>
      <c r="I46" s="164"/>
      <c r="J46" s="164"/>
      <c r="K46" s="164">
        <f>'実質公債費比率（分子）の構造'!N$48</f>
        <v>42</v>
      </c>
      <c r="L46" s="164"/>
      <c r="M46" s="164"/>
      <c r="N46" s="164">
        <f>'実質公債費比率（分子）の構造'!O$48</f>
        <v>41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382</v>
      </c>
      <c r="C49" s="164"/>
      <c r="D49" s="164"/>
      <c r="E49" s="164">
        <f>'実質公債費比率（分子）の構造'!L$45</f>
        <v>376</v>
      </c>
      <c r="F49" s="164"/>
      <c r="G49" s="164"/>
      <c r="H49" s="164">
        <f>'実質公債費比率（分子）の構造'!M$45</f>
        <v>406</v>
      </c>
      <c r="I49" s="164"/>
      <c r="J49" s="164"/>
      <c r="K49" s="164">
        <f>'実質公債費比率（分子）の構造'!N$45</f>
        <v>454</v>
      </c>
      <c r="L49" s="164"/>
      <c r="M49" s="164"/>
      <c r="N49" s="164">
        <f>'実質公債費比率（分子）の構造'!O$45</f>
        <v>475</v>
      </c>
      <c r="O49" s="164"/>
      <c r="P49" s="164"/>
    </row>
    <row r="50" spans="1:16" x14ac:dyDescent="0.2">
      <c r="A50" s="164" t="s">
        <v>67</v>
      </c>
      <c r="B50" s="164" t="e">
        <f>NA()</f>
        <v>#N/A</v>
      </c>
      <c r="C50" s="164">
        <f>IF(ISNUMBER('実質公債費比率（分子）の構造'!K$53),'実質公債費比率（分子）の構造'!K$53,NA())</f>
        <v>127</v>
      </c>
      <c r="D50" s="164" t="e">
        <f>NA()</f>
        <v>#N/A</v>
      </c>
      <c r="E50" s="164" t="e">
        <f>NA()</f>
        <v>#N/A</v>
      </c>
      <c r="F50" s="164">
        <f>IF(ISNUMBER('実質公債費比率（分子）の構造'!L$53),'実質公債費比率（分子）の構造'!L$53,NA())</f>
        <v>136</v>
      </c>
      <c r="G50" s="164" t="e">
        <f>NA()</f>
        <v>#N/A</v>
      </c>
      <c r="H50" s="164" t="e">
        <f>NA()</f>
        <v>#N/A</v>
      </c>
      <c r="I50" s="164">
        <f>IF(ISNUMBER('実質公債費比率（分子）の構造'!M$53),'実質公債費比率（分子）の構造'!M$53,NA())</f>
        <v>157</v>
      </c>
      <c r="J50" s="164" t="e">
        <f>NA()</f>
        <v>#N/A</v>
      </c>
      <c r="K50" s="164" t="e">
        <f>NA()</f>
        <v>#N/A</v>
      </c>
      <c r="L50" s="164">
        <f>IF(ISNUMBER('実質公債費比率（分子）の構造'!N$53),'実質公債費比率（分子）の構造'!N$53,NA())</f>
        <v>196</v>
      </c>
      <c r="M50" s="164" t="e">
        <f>NA()</f>
        <v>#N/A</v>
      </c>
      <c r="N50" s="164" t="e">
        <f>NA()</f>
        <v>#N/A</v>
      </c>
      <c r="O50" s="164">
        <f>IF(ISNUMBER('実質公債費比率（分子）の構造'!O$53),'実質公債費比率（分子）の構造'!O$53,NA())</f>
        <v>210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2761</v>
      </c>
      <c r="E56" s="163"/>
      <c r="F56" s="163"/>
      <c r="G56" s="163">
        <f>'将来負担比率（分子）の構造'!J$52</f>
        <v>2740</v>
      </c>
      <c r="H56" s="163"/>
      <c r="I56" s="163"/>
      <c r="J56" s="163">
        <f>'将来負担比率（分子）の構造'!K$52</f>
        <v>2662</v>
      </c>
      <c r="K56" s="163"/>
      <c r="L56" s="163"/>
      <c r="M56" s="163">
        <f>'将来負担比率（分子）の構造'!L$52</f>
        <v>2674</v>
      </c>
      <c r="N56" s="163"/>
      <c r="O56" s="163"/>
      <c r="P56" s="163">
        <f>'将来負担比率（分子）の構造'!M$52</f>
        <v>2625</v>
      </c>
    </row>
    <row r="57" spans="1:16" x14ac:dyDescent="0.2">
      <c r="A57" s="163" t="s">
        <v>42</v>
      </c>
      <c r="B57" s="163"/>
      <c r="C57" s="163"/>
      <c r="D57" s="163">
        <f>'将来負担比率（分子）の構造'!I$51</f>
        <v>91</v>
      </c>
      <c r="E57" s="163"/>
      <c r="F57" s="163"/>
      <c r="G57" s="163">
        <f>'将来負担比率（分子）の構造'!J$51</f>
        <v>94</v>
      </c>
      <c r="H57" s="163"/>
      <c r="I57" s="163"/>
      <c r="J57" s="163">
        <f>'将来負担比率（分子）の構造'!K$51</f>
        <v>69</v>
      </c>
      <c r="K57" s="163"/>
      <c r="L57" s="163"/>
      <c r="M57" s="163">
        <f>'将来負担比率（分子）の構造'!L$51</f>
        <v>58</v>
      </c>
      <c r="N57" s="163"/>
      <c r="O57" s="163"/>
      <c r="P57" s="163">
        <f>'将来負担比率（分子）の構造'!M$51</f>
        <v>84</v>
      </c>
    </row>
    <row r="58" spans="1:16" x14ac:dyDescent="0.2">
      <c r="A58" s="163" t="s">
        <v>41</v>
      </c>
      <c r="B58" s="163"/>
      <c r="C58" s="163"/>
      <c r="D58" s="163">
        <f>'将来負担比率（分子）の構造'!I$50</f>
        <v>2721</v>
      </c>
      <c r="E58" s="163"/>
      <c r="F58" s="163"/>
      <c r="G58" s="163">
        <f>'将来負担比率（分子）の構造'!J$50</f>
        <v>2595</v>
      </c>
      <c r="H58" s="163"/>
      <c r="I58" s="163"/>
      <c r="J58" s="163">
        <f>'将来負担比率（分子）の構造'!K$50</f>
        <v>2892</v>
      </c>
      <c r="K58" s="163"/>
      <c r="L58" s="163"/>
      <c r="M58" s="163">
        <f>'将来負担比率（分子）の構造'!L$50</f>
        <v>3006</v>
      </c>
      <c r="N58" s="163"/>
      <c r="O58" s="163"/>
      <c r="P58" s="163">
        <f>'将来負担比率（分子）の構造'!M$50</f>
        <v>2852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40</v>
      </c>
      <c r="C61" s="163"/>
      <c r="D61" s="163"/>
      <c r="E61" s="163">
        <f>'将来負担比率（分子）の構造'!J$46</f>
        <v>41</v>
      </c>
      <c r="F61" s="163"/>
      <c r="G61" s="163"/>
      <c r="H61" s="163">
        <f>'将来負担比率（分子）の構造'!K$46</f>
        <v>33</v>
      </c>
      <c r="I61" s="163"/>
      <c r="J61" s="163"/>
      <c r="K61" s="163">
        <f>'将来負担比率（分子）の構造'!L$46</f>
        <v>18</v>
      </c>
      <c r="L61" s="163"/>
      <c r="M61" s="163"/>
      <c r="N61" s="163">
        <f>'将来負担比率（分子）の構造'!M$46</f>
        <v>19</v>
      </c>
      <c r="O61" s="163"/>
      <c r="P61" s="163"/>
    </row>
    <row r="62" spans="1:16" x14ac:dyDescent="0.2">
      <c r="A62" s="163" t="s">
        <v>35</v>
      </c>
      <c r="B62" s="163">
        <f>'将来負担比率（分子）の構造'!I$45</f>
        <v>439</v>
      </c>
      <c r="C62" s="163"/>
      <c r="D62" s="163"/>
      <c r="E62" s="163">
        <f>'将来負担比率（分子）の構造'!J$45</f>
        <v>419</v>
      </c>
      <c r="F62" s="163"/>
      <c r="G62" s="163"/>
      <c r="H62" s="163">
        <f>'将来負担比率（分子）の構造'!K$45</f>
        <v>421</v>
      </c>
      <c r="I62" s="163"/>
      <c r="J62" s="163"/>
      <c r="K62" s="163">
        <f>'将来負担比率（分子）の構造'!L$45</f>
        <v>360</v>
      </c>
      <c r="L62" s="163"/>
      <c r="M62" s="163"/>
      <c r="N62" s="163">
        <f>'将来負担比率（分子）の構造'!M$45</f>
        <v>337</v>
      </c>
      <c r="O62" s="163"/>
      <c r="P62" s="163"/>
    </row>
    <row r="63" spans="1:16" x14ac:dyDescent="0.2">
      <c r="A63" s="163" t="s">
        <v>34</v>
      </c>
      <c r="B63" s="163">
        <f>'将来負担比率（分子）の構造'!I$44</f>
        <v>53</v>
      </c>
      <c r="C63" s="163"/>
      <c r="D63" s="163"/>
      <c r="E63" s="163">
        <f>'将来負担比率（分子）の構造'!J$44</f>
        <v>49</v>
      </c>
      <c r="F63" s="163"/>
      <c r="G63" s="163"/>
      <c r="H63" s="163">
        <f>'将来負担比率（分子）の構造'!K$44</f>
        <v>153</v>
      </c>
      <c r="I63" s="163"/>
      <c r="J63" s="163"/>
      <c r="K63" s="163">
        <f>'将来負担比率（分子）の構造'!L$44</f>
        <v>60</v>
      </c>
      <c r="L63" s="163"/>
      <c r="M63" s="163"/>
      <c r="N63" s="163">
        <f>'将来負担比率（分子）の構造'!M$44</f>
        <v>56</v>
      </c>
      <c r="O63" s="163"/>
      <c r="P63" s="163"/>
    </row>
    <row r="64" spans="1:16" x14ac:dyDescent="0.2">
      <c r="A64" s="163" t="s">
        <v>33</v>
      </c>
      <c r="B64" s="163">
        <f>'将来負担比率（分子）の構造'!I$43</f>
        <v>310</v>
      </c>
      <c r="C64" s="163"/>
      <c r="D64" s="163"/>
      <c r="E64" s="163">
        <f>'将来負担比率（分子）の構造'!J$43</f>
        <v>281</v>
      </c>
      <c r="F64" s="163"/>
      <c r="G64" s="163"/>
      <c r="H64" s="163">
        <f>'将来負担比率（分子）の構造'!K$43</f>
        <v>250</v>
      </c>
      <c r="I64" s="163"/>
      <c r="J64" s="163"/>
      <c r="K64" s="163">
        <f>'将来負担比率（分子）の構造'!L$43</f>
        <v>221</v>
      </c>
      <c r="L64" s="163"/>
      <c r="M64" s="163"/>
      <c r="N64" s="163">
        <f>'将来負担比率（分子）の構造'!M$43</f>
        <v>184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3643</v>
      </c>
      <c r="C66" s="163"/>
      <c r="D66" s="163"/>
      <c r="E66" s="163">
        <f>'将来負担比率（分子）の構造'!J$41</f>
        <v>3876</v>
      </c>
      <c r="F66" s="163"/>
      <c r="G66" s="163"/>
      <c r="H66" s="163">
        <f>'将来負担比率（分子）の構造'!K$41</f>
        <v>3699</v>
      </c>
      <c r="I66" s="163"/>
      <c r="J66" s="163"/>
      <c r="K66" s="163">
        <f>'将来負担比率（分子）の構造'!L$41</f>
        <v>3651</v>
      </c>
      <c r="L66" s="163"/>
      <c r="M66" s="163"/>
      <c r="N66" s="163">
        <f>'将来負担比率（分子）の構造'!M$41</f>
        <v>3497</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936</v>
      </c>
      <c r="C72" s="167">
        <f>基金残高に係る経年分析!G55</f>
        <v>958</v>
      </c>
      <c r="D72" s="167">
        <f>基金残高に係る経年分析!H55</f>
        <v>1040</v>
      </c>
    </row>
    <row r="73" spans="1:16" x14ac:dyDescent="0.2">
      <c r="A73" s="166" t="s">
        <v>74</v>
      </c>
      <c r="B73" s="167">
        <f>基金残高に係る経年分析!F56</f>
        <v>86</v>
      </c>
      <c r="C73" s="167">
        <f>基金残高に係る経年分析!G56</f>
        <v>93</v>
      </c>
      <c r="D73" s="167">
        <f>基金残高に係る経年分析!H56</f>
        <v>28</v>
      </c>
    </row>
    <row r="74" spans="1:16" x14ac:dyDescent="0.2">
      <c r="A74" s="166" t="s">
        <v>75</v>
      </c>
      <c r="B74" s="167">
        <f>基金残高に係る経年分析!F57</f>
        <v>1813</v>
      </c>
      <c r="C74" s="167">
        <f>基金残高に係る経年分析!G57</f>
        <v>1920</v>
      </c>
      <c r="D74" s="167">
        <f>基金残高に係る経年分析!H57</f>
        <v>1843</v>
      </c>
    </row>
  </sheetData>
  <sheetProtection algorithmName="SHA-512" hashValue="svc3rYQ8uiRTyXnzbUD/AT+DCPLhZs3V+H0Sn5BAYKqDVWyqK3XbmcXM6hXsEUK2X0MMWLahQOFYurnBcqhwqg==" saltValue="Ttbf3LOHm40APHPSkZZN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186163</v>
      </c>
      <c r="S5" s="677"/>
      <c r="T5" s="677"/>
      <c r="U5" s="677"/>
      <c r="V5" s="677"/>
      <c r="W5" s="677"/>
      <c r="X5" s="677"/>
      <c r="Y5" s="702"/>
      <c r="Z5" s="715">
        <v>5</v>
      </c>
      <c r="AA5" s="715"/>
      <c r="AB5" s="715"/>
      <c r="AC5" s="715"/>
      <c r="AD5" s="716">
        <v>186163</v>
      </c>
      <c r="AE5" s="716"/>
      <c r="AF5" s="716"/>
      <c r="AG5" s="716"/>
      <c r="AH5" s="716"/>
      <c r="AI5" s="716"/>
      <c r="AJ5" s="716"/>
      <c r="AK5" s="716"/>
      <c r="AL5" s="703">
        <v>9.3000000000000007</v>
      </c>
      <c r="AM5" s="685"/>
      <c r="AN5" s="685"/>
      <c r="AO5" s="704"/>
      <c r="AP5" s="679" t="s">
        <v>216</v>
      </c>
      <c r="AQ5" s="680"/>
      <c r="AR5" s="680"/>
      <c r="AS5" s="680"/>
      <c r="AT5" s="680"/>
      <c r="AU5" s="680"/>
      <c r="AV5" s="680"/>
      <c r="AW5" s="680"/>
      <c r="AX5" s="680"/>
      <c r="AY5" s="680"/>
      <c r="AZ5" s="680"/>
      <c r="BA5" s="680"/>
      <c r="BB5" s="680"/>
      <c r="BC5" s="680"/>
      <c r="BD5" s="680"/>
      <c r="BE5" s="680"/>
      <c r="BF5" s="681"/>
      <c r="BG5" s="621">
        <v>186163</v>
      </c>
      <c r="BH5" s="622"/>
      <c r="BI5" s="622"/>
      <c r="BJ5" s="622"/>
      <c r="BK5" s="622"/>
      <c r="BL5" s="622"/>
      <c r="BM5" s="622"/>
      <c r="BN5" s="623"/>
      <c r="BO5" s="659">
        <v>100</v>
      </c>
      <c r="BP5" s="659"/>
      <c r="BQ5" s="659"/>
      <c r="BR5" s="659"/>
      <c r="BS5" s="660">
        <v>6581</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18148</v>
      </c>
      <c r="S6" s="622"/>
      <c r="T6" s="622"/>
      <c r="U6" s="622"/>
      <c r="V6" s="622"/>
      <c r="W6" s="622"/>
      <c r="X6" s="622"/>
      <c r="Y6" s="623"/>
      <c r="Z6" s="659">
        <v>0.5</v>
      </c>
      <c r="AA6" s="659"/>
      <c r="AB6" s="659"/>
      <c r="AC6" s="659"/>
      <c r="AD6" s="660">
        <v>18148</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186163</v>
      </c>
      <c r="BH6" s="622"/>
      <c r="BI6" s="622"/>
      <c r="BJ6" s="622"/>
      <c r="BK6" s="622"/>
      <c r="BL6" s="622"/>
      <c r="BM6" s="622"/>
      <c r="BN6" s="623"/>
      <c r="BO6" s="659">
        <v>100</v>
      </c>
      <c r="BP6" s="659"/>
      <c r="BQ6" s="659"/>
      <c r="BR6" s="659"/>
      <c r="BS6" s="660">
        <v>6581</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56700</v>
      </c>
      <c r="CS6" s="622"/>
      <c r="CT6" s="622"/>
      <c r="CU6" s="622"/>
      <c r="CV6" s="622"/>
      <c r="CW6" s="622"/>
      <c r="CX6" s="622"/>
      <c r="CY6" s="623"/>
      <c r="CZ6" s="703">
        <v>1.6</v>
      </c>
      <c r="DA6" s="685"/>
      <c r="DB6" s="685"/>
      <c r="DC6" s="705"/>
      <c r="DD6" s="627" t="s">
        <v>122</v>
      </c>
      <c r="DE6" s="622"/>
      <c r="DF6" s="622"/>
      <c r="DG6" s="622"/>
      <c r="DH6" s="622"/>
      <c r="DI6" s="622"/>
      <c r="DJ6" s="622"/>
      <c r="DK6" s="622"/>
      <c r="DL6" s="622"/>
      <c r="DM6" s="622"/>
      <c r="DN6" s="622"/>
      <c r="DO6" s="622"/>
      <c r="DP6" s="623"/>
      <c r="DQ6" s="627">
        <v>56700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157</v>
      </c>
      <c r="S7" s="622"/>
      <c r="T7" s="622"/>
      <c r="U7" s="622"/>
      <c r="V7" s="622"/>
      <c r="W7" s="622"/>
      <c r="X7" s="622"/>
      <c r="Y7" s="623"/>
      <c r="Z7" s="659">
        <v>0</v>
      </c>
      <c r="AA7" s="659"/>
      <c r="AB7" s="659"/>
      <c r="AC7" s="659"/>
      <c r="AD7" s="660">
        <v>157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98627</v>
      </c>
      <c r="BH7" s="622"/>
      <c r="BI7" s="622"/>
      <c r="BJ7" s="622"/>
      <c r="BK7" s="622"/>
      <c r="BL7" s="622"/>
      <c r="BM7" s="622"/>
      <c r="BN7" s="623"/>
      <c r="BO7" s="659">
        <v>53</v>
      </c>
      <c r="BP7" s="659"/>
      <c r="BQ7" s="659"/>
      <c r="BR7" s="659"/>
      <c r="BS7" s="660">
        <v>6581</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755026</v>
      </c>
      <c r="CS7" s="622"/>
      <c r="CT7" s="622"/>
      <c r="CU7" s="622"/>
      <c r="CV7" s="622"/>
      <c r="CW7" s="622"/>
      <c r="CX7" s="622"/>
      <c r="CY7" s="623"/>
      <c r="CZ7" s="659">
        <v>21.2</v>
      </c>
      <c r="DA7" s="659"/>
      <c r="DB7" s="659"/>
      <c r="DC7" s="659"/>
      <c r="DD7" s="627">
        <v>2349</v>
      </c>
      <c r="DE7" s="622"/>
      <c r="DF7" s="622"/>
      <c r="DG7" s="622"/>
      <c r="DH7" s="622"/>
      <c r="DI7" s="622"/>
      <c r="DJ7" s="622"/>
      <c r="DK7" s="622"/>
      <c r="DL7" s="622"/>
      <c r="DM7" s="622"/>
      <c r="DN7" s="622"/>
      <c r="DO7" s="622"/>
      <c r="DP7" s="623"/>
      <c r="DQ7" s="627">
        <v>593899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1729</v>
      </c>
      <c r="S8" s="622"/>
      <c r="T8" s="622"/>
      <c r="U8" s="622"/>
      <c r="V8" s="622"/>
      <c r="W8" s="622"/>
      <c r="X8" s="622"/>
      <c r="Y8" s="623"/>
      <c r="Z8" s="659">
        <v>0</v>
      </c>
      <c r="AA8" s="659"/>
      <c r="AB8" s="659"/>
      <c r="AC8" s="659"/>
      <c r="AD8" s="660">
        <v>1729</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2701</v>
      </c>
      <c r="BH8" s="622"/>
      <c r="BI8" s="622"/>
      <c r="BJ8" s="622"/>
      <c r="BK8" s="622"/>
      <c r="BL8" s="622"/>
      <c r="BM8" s="622"/>
      <c r="BN8" s="623"/>
      <c r="BO8" s="659">
        <v>1.5</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696414</v>
      </c>
      <c r="CS8" s="622"/>
      <c r="CT8" s="622"/>
      <c r="CU8" s="622"/>
      <c r="CV8" s="622"/>
      <c r="CW8" s="622"/>
      <c r="CX8" s="622"/>
      <c r="CY8" s="623"/>
      <c r="CZ8" s="659">
        <v>19.600000000000001</v>
      </c>
      <c r="DA8" s="659"/>
      <c r="DB8" s="659"/>
      <c r="DC8" s="659"/>
      <c r="DD8" s="627">
        <v>2164</v>
      </c>
      <c r="DE8" s="622"/>
      <c r="DF8" s="622"/>
      <c r="DG8" s="622"/>
      <c r="DH8" s="622"/>
      <c r="DI8" s="622"/>
      <c r="DJ8" s="622"/>
      <c r="DK8" s="622"/>
      <c r="DL8" s="622"/>
      <c r="DM8" s="622"/>
      <c r="DN8" s="622"/>
      <c r="DO8" s="622"/>
      <c r="DP8" s="623"/>
      <c r="DQ8" s="627">
        <v>454804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2382</v>
      </c>
      <c r="S9" s="622"/>
      <c r="T9" s="622"/>
      <c r="U9" s="622"/>
      <c r="V9" s="622"/>
      <c r="W9" s="622"/>
      <c r="X9" s="622"/>
      <c r="Y9" s="623"/>
      <c r="Z9" s="659">
        <v>0.1</v>
      </c>
      <c r="AA9" s="659"/>
      <c r="AB9" s="659"/>
      <c r="AC9" s="659"/>
      <c r="AD9" s="660">
        <v>2382</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65365</v>
      </c>
      <c r="BH9" s="622"/>
      <c r="BI9" s="622"/>
      <c r="BJ9" s="622"/>
      <c r="BK9" s="622"/>
      <c r="BL9" s="622"/>
      <c r="BM9" s="622"/>
      <c r="BN9" s="623"/>
      <c r="BO9" s="659">
        <v>35.1</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426129</v>
      </c>
      <c r="CS9" s="622"/>
      <c r="CT9" s="622"/>
      <c r="CU9" s="622"/>
      <c r="CV9" s="622"/>
      <c r="CW9" s="622"/>
      <c r="CX9" s="622"/>
      <c r="CY9" s="623"/>
      <c r="CZ9" s="659">
        <v>12</v>
      </c>
      <c r="DA9" s="659"/>
      <c r="DB9" s="659"/>
      <c r="DC9" s="659"/>
      <c r="DD9" s="627">
        <v>36319</v>
      </c>
      <c r="DE9" s="622"/>
      <c r="DF9" s="622"/>
      <c r="DG9" s="622"/>
      <c r="DH9" s="622"/>
      <c r="DI9" s="622"/>
      <c r="DJ9" s="622"/>
      <c r="DK9" s="622"/>
      <c r="DL9" s="622"/>
      <c r="DM9" s="622"/>
      <c r="DN9" s="622"/>
      <c r="DO9" s="622"/>
      <c r="DP9" s="623"/>
      <c r="DQ9" s="627">
        <v>289294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7527</v>
      </c>
      <c r="BH10" s="622"/>
      <c r="BI10" s="622"/>
      <c r="BJ10" s="622"/>
      <c r="BK10" s="622"/>
      <c r="BL10" s="622"/>
      <c r="BM10" s="622"/>
      <c r="BN10" s="623"/>
      <c r="BO10" s="659">
        <v>4</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24</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24</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61322</v>
      </c>
      <c r="S11" s="622"/>
      <c r="T11" s="622"/>
      <c r="U11" s="622"/>
      <c r="V11" s="622"/>
      <c r="W11" s="622"/>
      <c r="X11" s="622"/>
      <c r="Y11" s="623"/>
      <c r="Z11" s="624">
        <v>1.6</v>
      </c>
      <c r="AA11" s="625"/>
      <c r="AB11" s="625"/>
      <c r="AC11" s="626"/>
      <c r="AD11" s="627">
        <v>61322</v>
      </c>
      <c r="AE11" s="622"/>
      <c r="AF11" s="622"/>
      <c r="AG11" s="622"/>
      <c r="AH11" s="622"/>
      <c r="AI11" s="622"/>
      <c r="AJ11" s="622"/>
      <c r="AK11" s="623"/>
      <c r="AL11" s="624">
        <v>3.1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23034</v>
      </c>
      <c r="BH11" s="622"/>
      <c r="BI11" s="622"/>
      <c r="BJ11" s="622"/>
      <c r="BK11" s="622"/>
      <c r="BL11" s="622"/>
      <c r="BM11" s="622"/>
      <c r="BN11" s="623"/>
      <c r="BO11" s="659">
        <v>12.4</v>
      </c>
      <c r="BP11" s="659"/>
      <c r="BQ11" s="659"/>
      <c r="BR11" s="659"/>
      <c r="BS11" s="660">
        <v>6581</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116036</v>
      </c>
      <c r="CS11" s="622"/>
      <c r="CT11" s="622"/>
      <c r="CU11" s="622"/>
      <c r="CV11" s="622"/>
      <c r="CW11" s="622"/>
      <c r="CX11" s="622"/>
      <c r="CY11" s="623"/>
      <c r="CZ11" s="659">
        <v>3.3</v>
      </c>
      <c r="DA11" s="659"/>
      <c r="DB11" s="659"/>
      <c r="DC11" s="659"/>
      <c r="DD11" s="627">
        <v>31417</v>
      </c>
      <c r="DE11" s="622"/>
      <c r="DF11" s="622"/>
      <c r="DG11" s="622"/>
      <c r="DH11" s="622"/>
      <c r="DI11" s="622"/>
      <c r="DJ11" s="622"/>
      <c r="DK11" s="622"/>
      <c r="DL11" s="622"/>
      <c r="DM11" s="622"/>
      <c r="DN11" s="622"/>
      <c r="DO11" s="622"/>
      <c r="DP11" s="623"/>
      <c r="DQ11" s="627">
        <v>87610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76423</v>
      </c>
      <c r="BH12" s="622"/>
      <c r="BI12" s="622"/>
      <c r="BJ12" s="622"/>
      <c r="BK12" s="622"/>
      <c r="BL12" s="622"/>
      <c r="BM12" s="622"/>
      <c r="BN12" s="623"/>
      <c r="BO12" s="659">
        <v>41.1</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103014</v>
      </c>
      <c r="CS12" s="622"/>
      <c r="CT12" s="622"/>
      <c r="CU12" s="622"/>
      <c r="CV12" s="622"/>
      <c r="CW12" s="622"/>
      <c r="CX12" s="622"/>
      <c r="CY12" s="623"/>
      <c r="CZ12" s="659">
        <v>2.9</v>
      </c>
      <c r="DA12" s="659"/>
      <c r="DB12" s="659"/>
      <c r="DC12" s="659"/>
      <c r="DD12" s="627">
        <v>19079</v>
      </c>
      <c r="DE12" s="622"/>
      <c r="DF12" s="622"/>
      <c r="DG12" s="622"/>
      <c r="DH12" s="622"/>
      <c r="DI12" s="622"/>
      <c r="DJ12" s="622"/>
      <c r="DK12" s="622"/>
      <c r="DL12" s="622"/>
      <c r="DM12" s="622"/>
      <c r="DN12" s="622"/>
      <c r="DO12" s="622"/>
      <c r="DP12" s="623"/>
      <c r="DQ12" s="627">
        <v>65425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76423</v>
      </c>
      <c r="BH13" s="622"/>
      <c r="BI13" s="622"/>
      <c r="BJ13" s="622"/>
      <c r="BK13" s="622"/>
      <c r="BL13" s="622"/>
      <c r="BM13" s="622"/>
      <c r="BN13" s="623"/>
      <c r="BO13" s="659">
        <v>41.1</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458655</v>
      </c>
      <c r="CS13" s="622"/>
      <c r="CT13" s="622"/>
      <c r="CU13" s="622"/>
      <c r="CV13" s="622"/>
      <c r="CW13" s="622"/>
      <c r="CX13" s="622"/>
      <c r="CY13" s="623"/>
      <c r="CZ13" s="659">
        <v>12.9</v>
      </c>
      <c r="DA13" s="659"/>
      <c r="DB13" s="659"/>
      <c r="DC13" s="659"/>
      <c r="DD13" s="627">
        <v>359146</v>
      </c>
      <c r="DE13" s="622"/>
      <c r="DF13" s="622"/>
      <c r="DG13" s="622"/>
      <c r="DH13" s="622"/>
      <c r="DI13" s="622"/>
      <c r="DJ13" s="622"/>
      <c r="DK13" s="622"/>
      <c r="DL13" s="622"/>
      <c r="DM13" s="622"/>
      <c r="DN13" s="622"/>
      <c r="DO13" s="622"/>
      <c r="DP13" s="623"/>
      <c r="DQ13" s="627">
        <v>163249</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8376</v>
      </c>
      <c r="BH14" s="622"/>
      <c r="BI14" s="622"/>
      <c r="BJ14" s="622"/>
      <c r="BK14" s="622"/>
      <c r="BL14" s="622"/>
      <c r="BM14" s="622"/>
      <c r="BN14" s="623"/>
      <c r="BO14" s="659">
        <v>4.5</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131563</v>
      </c>
      <c r="CS14" s="622"/>
      <c r="CT14" s="622"/>
      <c r="CU14" s="622"/>
      <c r="CV14" s="622"/>
      <c r="CW14" s="622"/>
      <c r="CX14" s="622"/>
      <c r="CY14" s="623"/>
      <c r="CZ14" s="659">
        <v>3.7</v>
      </c>
      <c r="DA14" s="659"/>
      <c r="DB14" s="659"/>
      <c r="DC14" s="659"/>
      <c r="DD14" s="627">
        <v>27324</v>
      </c>
      <c r="DE14" s="622"/>
      <c r="DF14" s="622"/>
      <c r="DG14" s="622"/>
      <c r="DH14" s="622"/>
      <c r="DI14" s="622"/>
      <c r="DJ14" s="622"/>
      <c r="DK14" s="622"/>
      <c r="DL14" s="622"/>
      <c r="DM14" s="622"/>
      <c r="DN14" s="622"/>
      <c r="DO14" s="622"/>
      <c r="DP14" s="623"/>
      <c r="DQ14" s="627">
        <v>107265</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2505</v>
      </c>
      <c r="S15" s="622"/>
      <c r="T15" s="622"/>
      <c r="U15" s="622"/>
      <c r="V15" s="622"/>
      <c r="W15" s="622"/>
      <c r="X15" s="622"/>
      <c r="Y15" s="623"/>
      <c r="Z15" s="659">
        <v>0.1</v>
      </c>
      <c r="AA15" s="659"/>
      <c r="AB15" s="659"/>
      <c r="AC15" s="659"/>
      <c r="AD15" s="660">
        <v>2505</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2737</v>
      </c>
      <c r="BH15" s="622"/>
      <c r="BI15" s="622"/>
      <c r="BJ15" s="622"/>
      <c r="BK15" s="622"/>
      <c r="BL15" s="622"/>
      <c r="BM15" s="622"/>
      <c r="BN15" s="623"/>
      <c r="BO15" s="659">
        <v>1.5</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254262</v>
      </c>
      <c r="CS15" s="622"/>
      <c r="CT15" s="622"/>
      <c r="CU15" s="622"/>
      <c r="CV15" s="622"/>
      <c r="CW15" s="622"/>
      <c r="CX15" s="622"/>
      <c r="CY15" s="623"/>
      <c r="CZ15" s="659">
        <v>7.1</v>
      </c>
      <c r="DA15" s="659"/>
      <c r="DB15" s="659"/>
      <c r="DC15" s="659"/>
      <c r="DD15" s="627">
        <v>73074</v>
      </c>
      <c r="DE15" s="622"/>
      <c r="DF15" s="622"/>
      <c r="DG15" s="622"/>
      <c r="DH15" s="622"/>
      <c r="DI15" s="622"/>
      <c r="DJ15" s="622"/>
      <c r="DK15" s="622"/>
      <c r="DL15" s="622"/>
      <c r="DM15" s="622"/>
      <c r="DN15" s="622"/>
      <c r="DO15" s="622"/>
      <c r="DP15" s="623"/>
      <c r="DQ15" s="627">
        <v>184900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6181</v>
      </c>
      <c r="S16" s="622"/>
      <c r="T16" s="622"/>
      <c r="U16" s="622"/>
      <c r="V16" s="622"/>
      <c r="W16" s="622"/>
      <c r="X16" s="622"/>
      <c r="Y16" s="623"/>
      <c r="Z16" s="659">
        <v>0.2</v>
      </c>
      <c r="AA16" s="659"/>
      <c r="AB16" s="659"/>
      <c r="AC16" s="659"/>
      <c r="AD16" s="660">
        <v>6181</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6639</v>
      </c>
      <c r="S17" s="622"/>
      <c r="T17" s="622"/>
      <c r="U17" s="622"/>
      <c r="V17" s="622"/>
      <c r="W17" s="622"/>
      <c r="X17" s="622"/>
      <c r="Y17" s="623"/>
      <c r="Z17" s="659">
        <v>0.2</v>
      </c>
      <c r="AA17" s="659"/>
      <c r="AB17" s="659"/>
      <c r="AC17" s="659"/>
      <c r="AD17" s="660">
        <v>6639</v>
      </c>
      <c r="AE17" s="660"/>
      <c r="AF17" s="660"/>
      <c r="AG17" s="660"/>
      <c r="AH17" s="660"/>
      <c r="AI17" s="660"/>
      <c r="AJ17" s="660"/>
      <c r="AK17" s="660"/>
      <c r="AL17" s="624">
        <v>0.3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554906</v>
      </c>
      <c r="CS17" s="622"/>
      <c r="CT17" s="622"/>
      <c r="CU17" s="622"/>
      <c r="CV17" s="622"/>
      <c r="CW17" s="622"/>
      <c r="CX17" s="622"/>
      <c r="CY17" s="623"/>
      <c r="CZ17" s="659">
        <v>15.6</v>
      </c>
      <c r="DA17" s="659"/>
      <c r="DB17" s="659"/>
      <c r="DC17" s="659"/>
      <c r="DD17" s="627" t="s">
        <v>122</v>
      </c>
      <c r="DE17" s="622"/>
      <c r="DF17" s="622"/>
      <c r="DG17" s="622"/>
      <c r="DH17" s="622"/>
      <c r="DI17" s="622"/>
      <c r="DJ17" s="622"/>
      <c r="DK17" s="622"/>
      <c r="DL17" s="622"/>
      <c r="DM17" s="622"/>
      <c r="DN17" s="622"/>
      <c r="DO17" s="622"/>
      <c r="DP17" s="623"/>
      <c r="DQ17" s="627">
        <v>547639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146</v>
      </c>
      <c r="S18" s="622"/>
      <c r="T18" s="622"/>
      <c r="U18" s="622"/>
      <c r="V18" s="622"/>
      <c r="W18" s="622"/>
      <c r="X18" s="622"/>
      <c r="Y18" s="623"/>
      <c r="Z18" s="659">
        <v>0</v>
      </c>
      <c r="AA18" s="659"/>
      <c r="AB18" s="659"/>
      <c r="AC18" s="659"/>
      <c r="AD18" s="660">
        <v>146</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v>4325</v>
      </c>
      <c r="CS18" s="622"/>
      <c r="CT18" s="622"/>
      <c r="CU18" s="622"/>
      <c r="CV18" s="622"/>
      <c r="CW18" s="622"/>
      <c r="CX18" s="622"/>
      <c r="CY18" s="623"/>
      <c r="CZ18" s="659">
        <v>0.1</v>
      </c>
      <c r="DA18" s="659"/>
      <c r="DB18" s="659"/>
      <c r="DC18" s="659"/>
      <c r="DD18" s="627">
        <v>518</v>
      </c>
      <c r="DE18" s="622"/>
      <c r="DF18" s="622"/>
      <c r="DG18" s="622"/>
      <c r="DH18" s="622"/>
      <c r="DI18" s="622"/>
      <c r="DJ18" s="622"/>
      <c r="DK18" s="622"/>
      <c r="DL18" s="622"/>
      <c r="DM18" s="622"/>
      <c r="DN18" s="622"/>
      <c r="DO18" s="622"/>
      <c r="DP18" s="623"/>
      <c r="DQ18" s="627">
        <v>4325</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6493</v>
      </c>
      <c r="S19" s="622"/>
      <c r="T19" s="622"/>
      <c r="U19" s="622"/>
      <c r="V19" s="622"/>
      <c r="W19" s="622"/>
      <c r="X19" s="622"/>
      <c r="Y19" s="623"/>
      <c r="Z19" s="659">
        <v>0.2</v>
      </c>
      <c r="AA19" s="659"/>
      <c r="AB19" s="659"/>
      <c r="AC19" s="659"/>
      <c r="AD19" s="660">
        <v>6493</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3557054</v>
      </c>
      <c r="CS20" s="622"/>
      <c r="CT20" s="622"/>
      <c r="CU20" s="622"/>
      <c r="CV20" s="622"/>
      <c r="CW20" s="622"/>
      <c r="CX20" s="622"/>
      <c r="CY20" s="623"/>
      <c r="CZ20" s="659">
        <v>100</v>
      </c>
      <c r="DA20" s="659"/>
      <c r="DB20" s="659"/>
      <c r="DC20" s="659"/>
      <c r="DD20" s="627">
        <v>551390</v>
      </c>
      <c r="DE20" s="622"/>
      <c r="DF20" s="622"/>
      <c r="DG20" s="622"/>
      <c r="DH20" s="622"/>
      <c r="DI20" s="622"/>
      <c r="DJ20" s="622"/>
      <c r="DK20" s="622"/>
      <c r="DL20" s="622"/>
      <c r="DM20" s="622"/>
      <c r="DN20" s="622"/>
      <c r="DO20" s="622"/>
      <c r="DP20" s="623"/>
      <c r="DQ20" s="627">
        <v>2555134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1908768</v>
      </c>
      <c r="S21" s="622"/>
      <c r="T21" s="622"/>
      <c r="U21" s="622"/>
      <c r="V21" s="622"/>
      <c r="W21" s="622"/>
      <c r="X21" s="622"/>
      <c r="Y21" s="623"/>
      <c r="Z21" s="659">
        <v>51</v>
      </c>
      <c r="AA21" s="659"/>
      <c r="AB21" s="659"/>
      <c r="AC21" s="659"/>
      <c r="AD21" s="660">
        <v>1718650</v>
      </c>
      <c r="AE21" s="660"/>
      <c r="AF21" s="660"/>
      <c r="AG21" s="660"/>
      <c r="AH21" s="660"/>
      <c r="AI21" s="660"/>
      <c r="AJ21" s="660"/>
      <c r="AK21" s="660"/>
      <c r="AL21" s="624">
        <v>85.7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1718650</v>
      </c>
      <c r="S22" s="622"/>
      <c r="T22" s="622"/>
      <c r="U22" s="622"/>
      <c r="V22" s="622"/>
      <c r="W22" s="622"/>
      <c r="X22" s="622"/>
      <c r="Y22" s="623"/>
      <c r="Z22" s="659">
        <v>46</v>
      </c>
      <c r="AA22" s="659"/>
      <c r="AB22" s="659"/>
      <c r="AC22" s="659"/>
      <c r="AD22" s="660">
        <v>1718650</v>
      </c>
      <c r="AE22" s="660"/>
      <c r="AF22" s="660"/>
      <c r="AG22" s="660"/>
      <c r="AH22" s="660"/>
      <c r="AI22" s="660"/>
      <c r="AJ22" s="660"/>
      <c r="AK22" s="660"/>
      <c r="AL22" s="624">
        <v>85.7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190118</v>
      </c>
      <c r="S23" s="622"/>
      <c r="T23" s="622"/>
      <c r="U23" s="622"/>
      <c r="V23" s="622"/>
      <c r="W23" s="622"/>
      <c r="X23" s="622"/>
      <c r="Y23" s="623"/>
      <c r="Z23" s="659">
        <v>5.0999999999999996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1452610</v>
      </c>
      <c r="CS24" s="677"/>
      <c r="CT24" s="677"/>
      <c r="CU24" s="677"/>
      <c r="CV24" s="677"/>
      <c r="CW24" s="677"/>
      <c r="CX24" s="677"/>
      <c r="CY24" s="702"/>
      <c r="CZ24" s="703">
        <v>40.799999999999997</v>
      </c>
      <c r="DA24" s="685"/>
      <c r="DB24" s="685"/>
      <c r="DC24" s="705"/>
      <c r="DD24" s="701">
        <v>1251278</v>
      </c>
      <c r="DE24" s="677"/>
      <c r="DF24" s="677"/>
      <c r="DG24" s="677"/>
      <c r="DH24" s="677"/>
      <c r="DI24" s="677"/>
      <c r="DJ24" s="677"/>
      <c r="DK24" s="702"/>
      <c r="DL24" s="701">
        <v>1129149</v>
      </c>
      <c r="DM24" s="677"/>
      <c r="DN24" s="677"/>
      <c r="DO24" s="677"/>
      <c r="DP24" s="677"/>
      <c r="DQ24" s="677"/>
      <c r="DR24" s="677"/>
      <c r="DS24" s="677"/>
      <c r="DT24" s="677"/>
      <c r="DU24" s="677"/>
      <c r="DV24" s="702"/>
      <c r="DW24" s="703">
        <v>56.2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2193994</v>
      </c>
      <c r="S25" s="622"/>
      <c r="T25" s="622"/>
      <c r="U25" s="622"/>
      <c r="V25" s="622"/>
      <c r="W25" s="622"/>
      <c r="X25" s="622"/>
      <c r="Y25" s="623"/>
      <c r="Z25" s="659">
        <v>58.7</v>
      </c>
      <c r="AA25" s="659"/>
      <c r="AB25" s="659"/>
      <c r="AC25" s="659"/>
      <c r="AD25" s="660">
        <v>2003876</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618431</v>
      </c>
      <c r="CS25" s="634"/>
      <c r="CT25" s="634"/>
      <c r="CU25" s="634"/>
      <c r="CV25" s="634"/>
      <c r="CW25" s="634"/>
      <c r="CX25" s="634"/>
      <c r="CY25" s="635"/>
      <c r="CZ25" s="624">
        <v>17.399999999999999</v>
      </c>
      <c r="DA25" s="636"/>
      <c r="DB25" s="636"/>
      <c r="DC25" s="637"/>
      <c r="DD25" s="627">
        <v>592836</v>
      </c>
      <c r="DE25" s="634"/>
      <c r="DF25" s="634"/>
      <c r="DG25" s="634"/>
      <c r="DH25" s="634"/>
      <c r="DI25" s="634"/>
      <c r="DJ25" s="634"/>
      <c r="DK25" s="635"/>
      <c r="DL25" s="627">
        <v>589367</v>
      </c>
      <c r="DM25" s="634"/>
      <c r="DN25" s="634"/>
      <c r="DO25" s="634"/>
      <c r="DP25" s="634"/>
      <c r="DQ25" s="634"/>
      <c r="DR25" s="634"/>
      <c r="DS25" s="634"/>
      <c r="DT25" s="634"/>
      <c r="DU25" s="634"/>
      <c r="DV25" s="635"/>
      <c r="DW25" s="624">
        <v>29.4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354991</v>
      </c>
      <c r="CS26" s="622"/>
      <c r="CT26" s="622"/>
      <c r="CU26" s="622"/>
      <c r="CV26" s="622"/>
      <c r="CW26" s="622"/>
      <c r="CX26" s="622"/>
      <c r="CY26" s="623"/>
      <c r="CZ26" s="624">
        <v>10</v>
      </c>
      <c r="DA26" s="636"/>
      <c r="DB26" s="636"/>
      <c r="DC26" s="637"/>
      <c r="DD26" s="627">
        <v>343486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1362</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186163</v>
      </c>
      <c r="BH27" s="622"/>
      <c r="BI27" s="622"/>
      <c r="BJ27" s="622"/>
      <c r="BK27" s="622"/>
      <c r="BL27" s="622"/>
      <c r="BM27" s="622"/>
      <c r="BN27" s="623"/>
      <c r="BO27" s="659">
        <v>100</v>
      </c>
      <c r="BP27" s="659"/>
      <c r="BQ27" s="659"/>
      <c r="BR27" s="659"/>
      <c r="BS27" s="660">
        <v>6581</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279273</v>
      </c>
      <c r="CS27" s="634"/>
      <c r="CT27" s="634"/>
      <c r="CU27" s="634"/>
      <c r="CV27" s="634"/>
      <c r="CW27" s="634"/>
      <c r="CX27" s="634"/>
      <c r="CY27" s="635"/>
      <c r="CZ27" s="624">
        <v>7.9</v>
      </c>
      <c r="DA27" s="636"/>
      <c r="DB27" s="636"/>
      <c r="DC27" s="637"/>
      <c r="DD27" s="627">
        <v>110803</v>
      </c>
      <c r="DE27" s="634"/>
      <c r="DF27" s="634"/>
      <c r="DG27" s="634"/>
      <c r="DH27" s="634"/>
      <c r="DI27" s="634"/>
      <c r="DJ27" s="634"/>
      <c r="DK27" s="635"/>
      <c r="DL27" s="627">
        <v>71603</v>
      </c>
      <c r="DM27" s="634"/>
      <c r="DN27" s="634"/>
      <c r="DO27" s="634"/>
      <c r="DP27" s="634"/>
      <c r="DQ27" s="634"/>
      <c r="DR27" s="634"/>
      <c r="DS27" s="634"/>
      <c r="DT27" s="634"/>
      <c r="DU27" s="634"/>
      <c r="DV27" s="635"/>
      <c r="DW27" s="624">
        <v>3.6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35589</v>
      </c>
      <c r="S28" s="622"/>
      <c r="T28" s="622"/>
      <c r="U28" s="622"/>
      <c r="V28" s="622"/>
      <c r="W28" s="622"/>
      <c r="X28" s="622"/>
      <c r="Y28" s="623"/>
      <c r="Z28" s="659">
        <v>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554906</v>
      </c>
      <c r="CS28" s="622"/>
      <c r="CT28" s="622"/>
      <c r="CU28" s="622"/>
      <c r="CV28" s="622"/>
      <c r="CW28" s="622"/>
      <c r="CX28" s="622"/>
      <c r="CY28" s="623"/>
      <c r="CZ28" s="624">
        <v>15.6</v>
      </c>
      <c r="DA28" s="636"/>
      <c r="DB28" s="636"/>
      <c r="DC28" s="637"/>
      <c r="DD28" s="627">
        <v>547639</v>
      </c>
      <c r="DE28" s="622"/>
      <c r="DF28" s="622"/>
      <c r="DG28" s="622"/>
      <c r="DH28" s="622"/>
      <c r="DI28" s="622"/>
      <c r="DJ28" s="622"/>
      <c r="DK28" s="623"/>
      <c r="DL28" s="627">
        <v>468179</v>
      </c>
      <c r="DM28" s="622"/>
      <c r="DN28" s="622"/>
      <c r="DO28" s="622"/>
      <c r="DP28" s="622"/>
      <c r="DQ28" s="622"/>
      <c r="DR28" s="622"/>
      <c r="DS28" s="622"/>
      <c r="DT28" s="622"/>
      <c r="DU28" s="622"/>
      <c r="DV28" s="623"/>
      <c r="DW28" s="624">
        <v>23.3</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2858</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554791</v>
      </c>
      <c r="CS29" s="634"/>
      <c r="CT29" s="634"/>
      <c r="CU29" s="634"/>
      <c r="CV29" s="634"/>
      <c r="CW29" s="634"/>
      <c r="CX29" s="634"/>
      <c r="CY29" s="635"/>
      <c r="CZ29" s="624">
        <v>15.6</v>
      </c>
      <c r="DA29" s="636"/>
      <c r="DB29" s="636"/>
      <c r="DC29" s="637"/>
      <c r="DD29" s="627">
        <v>547524</v>
      </c>
      <c r="DE29" s="634"/>
      <c r="DF29" s="634"/>
      <c r="DG29" s="634"/>
      <c r="DH29" s="634"/>
      <c r="DI29" s="634"/>
      <c r="DJ29" s="634"/>
      <c r="DK29" s="635"/>
      <c r="DL29" s="627">
        <v>468064</v>
      </c>
      <c r="DM29" s="634"/>
      <c r="DN29" s="634"/>
      <c r="DO29" s="634"/>
      <c r="DP29" s="634"/>
      <c r="DQ29" s="634"/>
      <c r="DR29" s="634"/>
      <c r="DS29" s="634"/>
      <c r="DT29" s="634"/>
      <c r="DU29" s="634"/>
      <c r="DV29" s="635"/>
      <c r="DW29" s="624">
        <v>23.3</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401608</v>
      </c>
      <c r="S30" s="622"/>
      <c r="T30" s="622"/>
      <c r="U30" s="622"/>
      <c r="V30" s="622"/>
      <c r="W30" s="622"/>
      <c r="X30" s="622"/>
      <c r="Y30" s="623"/>
      <c r="Z30" s="659">
        <v>10.7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543953</v>
      </c>
      <c r="CS30" s="622"/>
      <c r="CT30" s="622"/>
      <c r="CU30" s="622"/>
      <c r="CV30" s="622"/>
      <c r="CW30" s="622"/>
      <c r="CX30" s="622"/>
      <c r="CY30" s="623"/>
      <c r="CZ30" s="624">
        <v>15.3</v>
      </c>
      <c r="DA30" s="636"/>
      <c r="DB30" s="636"/>
      <c r="DC30" s="637"/>
      <c r="DD30" s="627">
        <v>536974</v>
      </c>
      <c r="DE30" s="622"/>
      <c r="DF30" s="622"/>
      <c r="DG30" s="622"/>
      <c r="DH30" s="622"/>
      <c r="DI30" s="622"/>
      <c r="DJ30" s="622"/>
      <c r="DK30" s="623"/>
      <c r="DL30" s="627">
        <v>457514</v>
      </c>
      <c r="DM30" s="622"/>
      <c r="DN30" s="622"/>
      <c r="DO30" s="622"/>
      <c r="DP30" s="622"/>
      <c r="DQ30" s="622"/>
      <c r="DR30" s="622"/>
      <c r="DS30" s="622"/>
      <c r="DT30" s="622"/>
      <c r="DU30" s="622"/>
      <c r="DV30" s="623"/>
      <c r="DW30" s="624">
        <v>22.8</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98.9</v>
      </c>
      <c r="BH31" s="684"/>
      <c r="BI31" s="684"/>
      <c r="BJ31" s="684"/>
      <c r="BK31" s="684"/>
      <c r="BL31" s="684"/>
      <c r="BM31" s="685">
        <v>95</v>
      </c>
      <c r="BN31" s="684"/>
      <c r="BO31" s="684"/>
      <c r="BP31" s="684"/>
      <c r="BQ31" s="686"/>
      <c r="BR31" s="683">
        <v>98.9</v>
      </c>
      <c r="BS31" s="684"/>
      <c r="BT31" s="684"/>
      <c r="BU31" s="684"/>
      <c r="BV31" s="684"/>
      <c r="BW31" s="684"/>
      <c r="BX31" s="685">
        <v>94.9</v>
      </c>
      <c r="BY31" s="684"/>
      <c r="BZ31" s="684"/>
      <c r="CA31" s="684"/>
      <c r="CB31" s="686"/>
      <c r="CD31" s="642"/>
      <c r="CE31" s="643"/>
      <c r="CF31" s="618" t="s">
        <v>300</v>
      </c>
      <c r="CG31" s="619"/>
      <c r="CH31" s="619"/>
      <c r="CI31" s="619"/>
      <c r="CJ31" s="619"/>
      <c r="CK31" s="619"/>
      <c r="CL31" s="619"/>
      <c r="CM31" s="619"/>
      <c r="CN31" s="619"/>
      <c r="CO31" s="619"/>
      <c r="CP31" s="619"/>
      <c r="CQ31" s="620"/>
      <c r="CR31" s="621">
        <v>10838</v>
      </c>
      <c r="CS31" s="634"/>
      <c r="CT31" s="634"/>
      <c r="CU31" s="634"/>
      <c r="CV31" s="634"/>
      <c r="CW31" s="634"/>
      <c r="CX31" s="634"/>
      <c r="CY31" s="635"/>
      <c r="CZ31" s="624">
        <v>0.3</v>
      </c>
      <c r="DA31" s="636"/>
      <c r="DB31" s="636"/>
      <c r="DC31" s="637"/>
      <c r="DD31" s="627">
        <v>10550</v>
      </c>
      <c r="DE31" s="634"/>
      <c r="DF31" s="634"/>
      <c r="DG31" s="634"/>
      <c r="DH31" s="634"/>
      <c r="DI31" s="634"/>
      <c r="DJ31" s="634"/>
      <c r="DK31" s="635"/>
      <c r="DL31" s="627">
        <v>10550</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168372</v>
      </c>
      <c r="S32" s="622"/>
      <c r="T32" s="622"/>
      <c r="U32" s="622"/>
      <c r="V32" s="622"/>
      <c r="W32" s="622"/>
      <c r="X32" s="622"/>
      <c r="Y32" s="623"/>
      <c r="Z32" s="659">
        <v>4.5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99.5</v>
      </c>
      <c r="BH32" s="634"/>
      <c r="BI32" s="634"/>
      <c r="BJ32" s="634"/>
      <c r="BK32" s="634"/>
      <c r="BL32" s="634"/>
      <c r="BM32" s="625">
        <v>98.2</v>
      </c>
      <c r="BN32" s="634"/>
      <c r="BO32" s="634"/>
      <c r="BP32" s="634"/>
      <c r="BQ32" s="657"/>
      <c r="BR32" s="687">
        <v>99.5</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115</v>
      </c>
      <c r="CS32" s="622"/>
      <c r="CT32" s="622"/>
      <c r="CU32" s="622"/>
      <c r="CV32" s="622"/>
      <c r="CW32" s="622"/>
      <c r="CX32" s="622"/>
      <c r="CY32" s="623"/>
      <c r="CZ32" s="624">
        <v>0</v>
      </c>
      <c r="DA32" s="636"/>
      <c r="DB32" s="636"/>
      <c r="DC32" s="637"/>
      <c r="DD32" s="627">
        <v>115</v>
      </c>
      <c r="DE32" s="622"/>
      <c r="DF32" s="622"/>
      <c r="DG32" s="622"/>
      <c r="DH32" s="622"/>
      <c r="DI32" s="622"/>
      <c r="DJ32" s="622"/>
      <c r="DK32" s="623"/>
      <c r="DL32" s="627">
        <v>115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27708</v>
      </c>
      <c r="S33" s="622"/>
      <c r="T33" s="622"/>
      <c r="U33" s="622"/>
      <c r="V33" s="622"/>
      <c r="W33" s="622"/>
      <c r="X33" s="622"/>
      <c r="Y33" s="623"/>
      <c r="Z33" s="659">
        <v>0.7</v>
      </c>
      <c r="AA33" s="659"/>
      <c r="AB33" s="659"/>
      <c r="AC33" s="659"/>
      <c r="AD33" s="660">
        <v>329</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98.3</v>
      </c>
      <c r="BH33" s="606"/>
      <c r="BI33" s="606"/>
      <c r="BJ33" s="606"/>
      <c r="BK33" s="606"/>
      <c r="BL33" s="606"/>
      <c r="BM33" s="652">
        <v>91.7</v>
      </c>
      <c r="BN33" s="606"/>
      <c r="BO33" s="606"/>
      <c r="BP33" s="606"/>
      <c r="BQ33" s="669"/>
      <c r="BR33" s="682">
        <v>98.3</v>
      </c>
      <c r="BS33" s="606"/>
      <c r="BT33" s="606"/>
      <c r="BU33" s="606"/>
      <c r="BV33" s="606"/>
      <c r="BW33" s="606"/>
      <c r="BX33" s="652">
        <v>91.7</v>
      </c>
      <c r="BY33" s="606"/>
      <c r="BZ33" s="606"/>
      <c r="CA33" s="606"/>
      <c r="CB33" s="669"/>
      <c r="CD33" s="618" t="s">
        <v>307</v>
      </c>
      <c r="CE33" s="619"/>
      <c r="CF33" s="619"/>
      <c r="CG33" s="619"/>
      <c r="CH33" s="619"/>
      <c r="CI33" s="619"/>
      <c r="CJ33" s="619"/>
      <c r="CK33" s="619"/>
      <c r="CL33" s="619"/>
      <c r="CM33" s="619"/>
      <c r="CN33" s="619"/>
      <c r="CO33" s="619"/>
      <c r="CP33" s="619"/>
      <c r="CQ33" s="620"/>
      <c r="CR33" s="621">
        <v>1553054</v>
      </c>
      <c r="CS33" s="634"/>
      <c r="CT33" s="634"/>
      <c r="CU33" s="634"/>
      <c r="CV33" s="634"/>
      <c r="CW33" s="634"/>
      <c r="CX33" s="634"/>
      <c r="CY33" s="635"/>
      <c r="CZ33" s="624">
        <v>43.7</v>
      </c>
      <c r="DA33" s="636"/>
      <c r="DB33" s="636"/>
      <c r="DC33" s="637"/>
      <c r="DD33" s="627">
        <v>1168330</v>
      </c>
      <c r="DE33" s="634"/>
      <c r="DF33" s="634"/>
      <c r="DG33" s="634"/>
      <c r="DH33" s="634"/>
      <c r="DI33" s="634"/>
      <c r="DJ33" s="634"/>
      <c r="DK33" s="635"/>
      <c r="DL33" s="627">
        <v>795658</v>
      </c>
      <c r="DM33" s="634"/>
      <c r="DN33" s="634"/>
      <c r="DO33" s="634"/>
      <c r="DP33" s="634"/>
      <c r="DQ33" s="634"/>
      <c r="DR33" s="634"/>
      <c r="DS33" s="634"/>
      <c r="DT33" s="634"/>
      <c r="DU33" s="634"/>
      <c r="DV33" s="635"/>
      <c r="DW33" s="624">
        <v>39.6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27447</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611581</v>
      </c>
      <c r="CS34" s="622"/>
      <c r="CT34" s="622"/>
      <c r="CU34" s="622"/>
      <c r="CV34" s="622"/>
      <c r="CW34" s="622"/>
      <c r="CX34" s="622"/>
      <c r="CY34" s="623"/>
      <c r="CZ34" s="624">
        <v>17.2</v>
      </c>
      <c r="DA34" s="636"/>
      <c r="DB34" s="636"/>
      <c r="DC34" s="637"/>
      <c r="DD34" s="627">
        <v>356541</v>
      </c>
      <c r="DE34" s="622"/>
      <c r="DF34" s="622"/>
      <c r="DG34" s="622"/>
      <c r="DH34" s="622"/>
      <c r="DI34" s="622"/>
      <c r="DJ34" s="622"/>
      <c r="DK34" s="623"/>
      <c r="DL34" s="627">
        <v>273615</v>
      </c>
      <c r="DM34" s="622"/>
      <c r="DN34" s="622"/>
      <c r="DO34" s="622"/>
      <c r="DP34" s="622"/>
      <c r="DQ34" s="622"/>
      <c r="DR34" s="622"/>
      <c r="DS34" s="622"/>
      <c r="DT34" s="622"/>
      <c r="DU34" s="622"/>
      <c r="DV34" s="623"/>
      <c r="DW34" s="624">
        <v>13.6</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170625</v>
      </c>
      <c r="S35" s="622"/>
      <c r="T35" s="622"/>
      <c r="U35" s="622"/>
      <c r="V35" s="622"/>
      <c r="W35" s="622"/>
      <c r="X35" s="622"/>
      <c r="Y35" s="623"/>
      <c r="Z35" s="659">
        <v>4.5999999999999996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42323</v>
      </c>
      <c r="CS35" s="634"/>
      <c r="CT35" s="634"/>
      <c r="CU35" s="634"/>
      <c r="CV35" s="634"/>
      <c r="CW35" s="634"/>
      <c r="CX35" s="634"/>
      <c r="CY35" s="635"/>
      <c r="CZ35" s="624">
        <v>1.2</v>
      </c>
      <c r="DA35" s="636"/>
      <c r="DB35" s="636"/>
      <c r="DC35" s="637"/>
      <c r="DD35" s="627">
        <v>38825</v>
      </c>
      <c r="DE35" s="634"/>
      <c r="DF35" s="634"/>
      <c r="DG35" s="634"/>
      <c r="DH35" s="634"/>
      <c r="DI35" s="634"/>
      <c r="DJ35" s="634"/>
      <c r="DK35" s="635"/>
      <c r="DL35" s="627">
        <v>38825</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162441</v>
      </c>
      <c r="S36" s="622"/>
      <c r="T36" s="622"/>
      <c r="U36" s="622"/>
      <c r="V36" s="622"/>
      <c r="W36" s="622"/>
      <c r="X36" s="622"/>
      <c r="Y36" s="623"/>
      <c r="Z36" s="659">
        <v>4.3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401226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943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510079</v>
      </c>
      <c r="CS36" s="622"/>
      <c r="CT36" s="622"/>
      <c r="CU36" s="622"/>
      <c r="CV36" s="622"/>
      <c r="CW36" s="622"/>
      <c r="CX36" s="622"/>
      <c r="CY36" s="623"/>
      <c r="CZ36" s="624">
        <v>14.3</v>
      </c>
      <c r="DA36" s="636"/>
      <c r="DB36" s="636"/>
      <c r="DC36" s="637"/>
      <c r="DD36" s="627">
        <v>426664</v>
      </c>
      <c r="DE36" s="622"/>
      <c r="DF36" s="622"/>
      <c r="DG36" s="622"/>
      <c r="DH36" s="622"/>
      <c r="DI36" s="622"/>
      <c r="DJ36" s="622"/>
      <c r="DK36" s="623"/>
      <c r="DL36" s="627">
        <v>274441</v>
      </c>
      <c r="DM36" s="622"/>
      <c r="DN36" s="622"/>
      <c r="DO36" s="622"/>
      <c r="DP36" s="622"/>
      <c r="DQ36" s="622"/>
      <c r="DR36" s="622"/>
      <c r="DS36" s="622"/>
      <c r="DT36" s="622"/>
      <c r="DU36" s="622"/>
      <c r="DV36" s="623"/>
      <c r="DW36" s="624">
        <v>13.7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157569</v>
      </c>
      <c r="S37" s="622"/>
      <c r="T37" s="622"/>
      <c r="U37" s="622"/>
      <c r="V37" s="622"/>
      <c r="W37" s="622"/>
      <c r="X37" s="622"/>
      <c r="Y37" s="623"/>
      <c r="Z37" s="659">
        <v>4.2</v>
      </c>
      <c r="AA37" s="659"/>
      <c r="AB37" s="659"/>
      <c r="AC37" s="659"/>
      <c r="AD37" s="660">
        <v>300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122892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-7669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96427</v>
      </c>
      <c r="CS37" s="634"/>
      <c r="CT37" s="634"/>
      <c r="CU37" s="634"/>
      <c r="CV37" s="634"/>
      <c r="CW37" s="634"/>
      <c r="CX37" s="634"/>
      <c r="CY37" s="635"/>
      <c r="CZ37" s="624">
        <v>2.7</v>
      </c>
      <c r="DA37" s="636"/>
      <c r="DB37" s="636"/>
      <c r="DC37" s="637"/>
      <c r="DD37" s="627">
        <v>96427</v>
      </c>
      <c r="DE37" s="634"/>
      <c r="DF37" s="634"/>
      <c r="DG37" s="634"/>
      <c r="DH37" s="634"/>
      <c r="DI37" s="634"/>
      <c r="DJ37" s="634"/>
      <c r="DK37" s="635"/>
      <c r="DL37" s="627">
        <v>78657</v>
      </c>
      <c r="DM37" s="634"/>
      <c r="DN37" s="634"/>
      <c r="DO37" s="634"/>
      <c r="DP37" s="634"/>
      <c r="DQ37" s="634"/>
      <c r="DR37" s="634"/>
      <c r="DS37" s="634"/>
      <c r="DT37" s="634"/>
      <c r="DU37" s="634"/>
      <c r="DV37" s="635"/>
      <c r="DW37" s="624">
        <v>3.9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390000</v>
      </c>
      <c r="S38" s="622"/>
      <c r="T38" s="622"/>
      <c r="U38" s="622"/>
      <c r="V38" s="622"/>
      <c r="W38" s="622"/>
      <c r="X38" s="622"/>
      <c r="Y38" s="623"/>
      <c r="Z38" s="659">
        <v>10.4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22573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443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278267</v>
      </c>
      <c r="CS38" s="622"/>
      <c r="CT38" s="622"/>
      <c r="CU38" s="622"/>
      <c r="CV38" s="622"/>
      <c r="CW38" s="622"/>
      <c r="CX38" s="622"/>
      <c r="CY38" s="623"/>
      <c r="CZ38" s="624">
        <v>7.8</v>
      </c>
      <c r="DA38" s="636"/>
      <c r="DB38" s="636"/>
      <c r="DC38" s="637"/>
      <c r="DD38" s="627">
        <v>236632</v>
      </c>
      <c r="DE38" s="622"/>
      <c r="DF38" s="622"/>
      <c r="DG38" s="622"/>
      <c r="DH38" s="622"/>
      <c r="DI38" s="622"/>
      <c r="DJ38" s="622"/>
      <c r="DK38" s="623"/>
      <c r="DL38" s="627">
        <v>208777</v>
      </c>
      <c r="DM38" s="622"/>
      <c r="DN38" s="622"/>
      <c r="DO38" s="622"/>
      <c r="DP38" s="622"/>
      <c r="DQ38" s="622"/>
      <c r="DR38" s="622"/>
      <c r="DS38" s="622"/>
      <c r="DT38" s="622"/>
      <c r="DU38" s="622"/>
      <c r="DV38" s="623"/>
      <c r="DW38" s="624">
        <v>10.4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3807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596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110804</v>
      </c>
      <c r="CS39" s="634"/>
      <c r="CT39" s="634"/>
      <c r="CU39" s="634"/>
      <c r="CV39" s="634"/>
      <c r="CW39" s="634"/>
      <c r="CX39" s="634"/>
      <c r="CY39" s="635"/>
      <c r="CZ39" s="624">
        <v>3.1</v>
      </c>
      <c r="DA39" s="636"/>
      <c r="DB39" s="636"/>
      <c r="DC39" s="637"/>
      <c r="DD39" s="627">
        <v>109668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3100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67</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73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3739573</v>
      </c>
      <c r="S41" s="646"/>
      <c r="T41" s="646"/>
      <c r="U41" s="646"/>
      <c r="V41" s="646"/>
      <c r="W41" s="646"/>
      <c r="X41" s="646"/>
      <c r="Y41" s="649"/>
      <c r="Z41" s="650">
        <v>100</v>
      </c>
      <c r="AA41" s="650"/>
      <c r="AB41" s="650"/>
      <c r="AC41" s="650"/>
      <c r="AD41" s="651">
        <v>2004505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58810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4</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193077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517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551390</v>
      </c>
      <c r="CS42" s="634"/>
      <c r="CT42" s="634"/>
      <c r="CU42" s="634"/>
      <c r="CV42" s="634"/>
      <c r="CW42" s="634"/>
      <c r="CX42" s="634"/>
      <c r="CY42" s="635"/>
      <c r="CZ42" s="624">
        <v>15.5</v>
      </c>
      <c r="DA42" s="636"/>
      <c r="DB42" s="636"/>
      <c r="DC42" s="637"/>
      <c r="DD42" s="627">
        <v>135526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9413</v>
      </c>
      <c r="CS43" s="634"/>
      <c r="CT43" s="634"/>
      <c r="CU43" s="634"/>
      <c r="CV43" s="634"/>
      <c r="CW43" s="634"/>
      <c r="CX43" s="634"/>
      <c r="CY43" s="635"/>
      <c r="CZ43" s="624">
        <v>0.3</v>
      </c>
      <c r="DA43" s="636"/>
      <c r="DB43" s="636"/>
      <c r="DC43" s="637"/>
      <c r="DD43" s="627">
        <v>9413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551390</v>
      </c>
      <c r="CS44" s="622"/>
      <c r="CT44" s="622"/>
      <c r="CU44" s="622"/>
      <c r="CV44" s="622"/>
      <c r="CW44" s="622"/>
      <c r="CX44" s="622"/>
      <c r="CY44" s="623"/>
      <c r="CZ44" s="624">
        <v>15.5</v>
      </c>
      <c r="DA44" s="625"/>
      <c r="DB44" s="625"/>
      <c r="DC44" s="626"/>
      <c r="DD44" s="627">
        <v>135526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85248</v>
      </c>
      <c r="CS45" s="634"/>
      <c r="CT45" s="634"/>
      <c r="CU45" s="634"/>
      <c r="CV45" s="634"/>
      <c r="CW45" s="634"/>
      <c r="CX45" s="634"/>
      <c r="CY45" s="635"/>
      <c r="CZ45" s="624">
        <v>2.4</v>
      </c>
      <c r="DA45" s="636"/>
      <c r="DB45" s="636"/>
      <c r="DC45" s="637"/>
      <c r="DD45" s="627">
        <v>5035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429145</v>
      </c>
      <c r="CS46" s="622"/>
      <c r="CT46" s="622"/>
      <c r="CU46" s="622"/>
      <c r="CV46" s="622"/>
      <c r="CW46" s="622"/>
      <c r="CX46" s="622"/>
      <c r="CY46" s="623"/>
      <c r="CZ46" s="624">
        <v>12.1</v>
      </c>
      <c r="DA46" s="625"/>
      <c r="DB46" s="625"/>
      <c r="DC46" s="626"/>
      <c r="DD46" s="627">
        <v>122094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3557054</v>
      </c>
      <c r="CS49" s="606"/>
      <c r="CT49" s="606"/>
      <c r="CU49" s="606"/>
      <c r="CV49" s="606"/>
      <c r="CW49" s="606"/>
      <c r="CX49" s="606"/>
      <c r="CY49" s="607"/>
      <c r="CZ49" s="608">
        <v>100</v>
      </c>
      <c r="DA49" s="609"/>
      <c r="DB49" s="609"/>
      <c r="DC49" s="610"/>
      <c r="DD49" s="611">
        <v>2555134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AV2EA7PANMi4tosXhnlM8Xp+ZN/zc7V3P14u+e5fvK7sVcnM2Kbq/uxid2VzboT4vUyK0FlE4w0nzzkSWYsuQ==" saltValue="rsXDrILsQvcWr+z1XavS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3642</v>
      </c>
      <c r="R7" s="1103"/>
      <c r="S7" s="1103"/>
      <c r="T7" s="1103"/>
      <c r="U7" s="1103"/>
      <c r="V7" s="1103">
        <v>3459</v>
      </c>
      <c r="W7" s="1103"/>
      <c r="X7" s="1103"/>
      <c r="Y7" s="1103"/>
      <c r="Z7" s="1103"/>
      <c r="AA7" s="1103">
        <v>183</v>
      </c>
      <c r="AB7" s="1103"/>
      <c r="AC7" s="1103"/>
      <c r="AD7" s="1103"/>
      <c r="AE7" s="1104"/>
      <c r="AF7" s="1105">
        <v>176</v>
      </c>
      <c r="AG7" s="1106"/>
      <c r="AH7" s="1106"/>
      <c r="AI7" s="1106"/>
      <c r="AJ7" s="1107"/>
      <c r="AK7" s="1108">
        <v>174</v>
      </c>
      <c r="AL7" s="1109"/>
      <c r="AM7" s="1109"/>
      <c r="AN7" s="1109"/>
      <c r="AO7" s="1109"/>
      <c r="AP7" s="1109">
        <v>3497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564</v>
      </c>
      <c r="BS7" s="1099" t="s">
        <v>565</v>
      </c>
      <c r="BT7" s="1100"/>
      <c r="BU7" s="1100"/>
      <c r="BV7" s="1100"/>
      <c r="BW7" s="1100"/>
      <c r="BX7" s="1100"/>
      <c r="BY7" s="1100"/>
      <c r="BZ7" s="1100"/>
      <c r="CA7" s="1100"/>
      <c r="CB7" s="1100"/>
      <c r="CC7" s="1100"/>
      <c r="CD7" s="1100"/>
      <c r="CE7" s="1100"/>
      <c r="CF7" s="1100"/>
      <c r="CG7" s="1112"/>
      <c r="CH7" s="1096">
        <v>-85</v>
      </c>
      <c r="CI7" s="1097"/>
      <c r="CJ7" s="1097"/>
      <c r="CK7" s="1097"/>
      <c r="CL7" s="1098"/>
      <c r="CM7" s="1096">
        <v>-87</v>
      </c>
      <c r="CN7" s="1097"/>
      <c r="CO7" s="1097"/>
      <c r="CP7" s="1097"/>
      <c r="CQ7" s="1098"/>
      <c r="CR7" s="1096">
        <v>18</v>
      </c>
      <c r="CS7" s="1097"/>
      <c r="CT7" s="1097"/>
      <c r="CU7" s="1097"/>
      <c r="CV7" s="1098"/>
      <c r="CW7" s="1096">
        <v>8</v>
      </c>
      <c r="CX7" s="1097"/>
      <c r="CY7" s="1097"/>
      <c r="CZ7" s="1097"/>
      <c r="DA7" s="1098"/>
      <c r="DB7" s="1096">
        <v>32</v>
      </c>
      <c r="DC7" s="1097"/>
      <c r="DD7" s="1097"/>
      <c r="DE7" s="1097"/>
      <c r="DF7" s="1098"/>
      <c r="DG7" s="1096" t="s">
        <v>551</v>
      </c>
      <c r="DH7" s="1097"/>
      <c r="DI7" s="1097"/>
      <c r="DJ7" s="1097"/>
      <c r="DK7" s="1098"/>
      <c r="DL7" s="1096">
        <v>21</v>
      </c>
      <c r="DM7" s="1097"/>
      <c r="DN7" s="1097"/>
      <c r="DO7" s="1097"/>
      <c r="DP7" s="1098"/>
      <c r="DQ7" s="1096">
        <v>19</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138</v>
      </c>
      <c r="R8" s="1039"/>
      <c r="S8" s="1039"/>
      <c r="T8" s="1039"/>
      <c r="U8" s="1039"/>
      <c r="V8" s="1039">
        <v>138</v>
      </c>
      <c r="W8" s="1039"/>
      <c r="X8" s="1039"/>
      <c r="Y8" s="1039"/>
      <c r="Z8" s="1039"/>
      <c r="AA8" s="1039" t="s">
        <v>551</v>
      </c>
      <c r="AB8" s="1039"/>
      <c r="AC8" s="1039"/>
      <c r="AD8" s="1039"/>
      <c r="AE8" s="1040"/>
      <c r="AF8" s="1035" t="s">
        <v>122</v>
      </c>
      <c r="AG8" s="1036"/>
      <c r="AH8" s="1036"/>
      <c r="AI8" s="1036"/>
      <c r="AJ8" s="1037"/>
      <c r="AK8" s="1080">
        <v>35</v>
      </c>
      <c r="AL8" s="1081"/>
      <c r="AM8" s="1081"/>
      <c r="AN8" s="1081"/>
      <c r="AO8" s="1081"/>
      <c r="AP8" s="1081" t="s">
        <v>551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t="s">
        <v>564</v>
      </c>
      <c r="BS8" s="992" t="s">
        <v>566</v>
      </c>
      <c r="BT8" s="993"/>
      <c r="BU8" s="993"/>
      <c r="BV8" s="993"/>
      <c r="BW8" s="993"/>
      <c r="BX8" s="993"/>
      <c r="BY8" s="993"/>
      <c r="BZ8" s="993"/>
      <c r="CA8" s="993"/>
      <c r="CB8" s="993"/>
      <c r="CC8" s="993"/>
      <c r="CD8" s="993"/>
      <c r="CE8" s="993"/>
      <c r="CF8" s="993"/>
      <c r="CG8" s="1014"/>
      <c r="CH8" s="989">
        <v>-4</v>
      </c>
      <c r="CI8" s="990"/>
      <c r="CJ8" s="990"/>
      <c r="CK8" s="990"/>
      <c r="CL8" s="991"/>
      <c r="CM8" s="989">
        <v>55</v>
      </c>
      <c r="CN8" s="990"/>
      <c r="CO8" s="990"/>
      <c r="CP8" s="990"/>
      <c r="CQ8" s="991"/>
      <c r="CR8" s="989">
        <v>30</v>
      </c>
      <c r="CS8" s="990"/>
      <c r="CT8" s="990"/>
      <c r="CU8" s="990"/>
      <c r="CV8" s="991"/>
      <c r="CW8" s="989">
        <v>2</v>
      </c>
      <c r="CX8" s="990"/>
      <c r="CY8" s="990"/>
      <c r="CZ8" s="990"/>
      <c r="DA8" s="991"/>
      <c r="DB8" s="989" t="s">
        <v>551</v>
      </c>
      <c r="DC8" s="990"/>
      <c r="DD8" s="990"/>
      <c r="DE8" s="990"/>
      <c r="DF8" s="991"/>
      <c r="DG8" s="989" t="s">
        <v>551</v>
      </c>
      <c r="DH8" s="990"/>
      <c r="DI8" s="990"/>
      <c r="DJ8" s="990"/>
      <c r="DK8" s="991"/>
      <c r="DL8" s="989" t="s">
        <v>551</v>
      </c>
      <c r="DM8" s="990"/>
      <c r="DN8" s="990"/>
      <c r="DO8" s="990"/>
      <c r="DP8" s="991"/>
      <c r="DQ8" s="989" t="s">
        <v>551</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4</v>
      </c>
      <c r="R9" s="1039"/>
      <c r="S9" s="1039"/>
      <c r="T9" s="1039"/>
      <c r="U9" s="1039"/>
      <c r="V9" s="1039">
        <v>4</v>
      </c>
      <c r="W9" s="1039"/>
      <c r="X9" s="1039"/>
      <c r="Y9" s="1039"/>
      <c r="Z9" s="1039"/>
      <c r="AA9" s="1039" t="s">
        <v>551</v>
      </c>
      <c r="AB9" s="1039"/>
      <c r="AC9" s="1039"/>
      <c r="AD9" s="1039"/>
      <c r="AE9" s="1040"/>
      <c r="AF9" s="1035" t="s">
        <v>122</v>
      </c>
      <c r="AG9" s="1036"/>
      <c r="AH9" s="1036"/>
      <c r="AI9" s="1036"/>
      <c r="AJ9" s="1037"/>
      <c r="AK9" s="1080" t="s">
        <v>551</v>
      </c>
      <c r="AL9" s="1081"/>
      <c r="AM9" s="1081"/>
      <c r="AN9" s="1081"/>
      <c r="AO9" s="1081"/>
      <c r="AP9" s="1081" t="s">
        <v>551</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v>3741</v>
      </c>
      <c r="R23" s="1061"/>
      <c r="S23" s="1061"/>
      <c r="T23" s="1061"/>
      <c r="U23" s="1061"/>
      <c r="V23" s="1061">
        <v>3559</v>
      </c>
      <c r="W23" s="1061"/>
      <c r="X23" s="1061"/>
      <c r="Y23" s="1061"/>
      <c r="Z23" s="1061"/>
      <c r="AA23" s="1061">
        <v>183</v>
      </c>
      <c r="AB23" s="1061"/>
      <c r="AC23" s="1061"/>
      <c r="AD23" s="1061"/>
      <c r="AE23" s="1068"/>
      <c r="AF23" s="1069">
        <v>176</v>
      </c>
      <c r="AG23" s="1061"/>
      <c r="AH23" s="1061"/>
      <c r="AI23" s="1061"/>
      <c r="AJ23" s="1070"/>
      <c r="AK23" s="1071"/>
      <c r="AL23" s="1072"/>
      <c r="AM23" s="1072"/>
      <c r="AN23" s="1072"/>
      <c r="AO23" s="1072"/>
      <c r="AP23" s="1061">
        <v>3497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471</v>
      </c>
      <c r="R28" s="1051"/>
      <c r="S28" s="1051"/>
      <c r="T28" s="1051"/>
      <c r="U28" s="1051"/>
      <c r="V28" s="1051">
        <v>470</v>
      </c>
      <c r="W28" s="1051"/>
      <c r="X28" s="1051"/>
      <c r="Y28" s="1051"/>
      <c r="Z28" s="1051"/>
      <c r="AA28" s="1051">
        <v>1</v>
      </c>
      <c r="AB28" s="1051"/>
      <c r="AC28" s="1051"/>
      <c r="AD28" s="1051"/>
      <c r="AE28" s="1052"/>
      <c r="AF28" s="1053">
        <v>1</v>
      </c>
      <c r="AG28" s="1051"/>
      <c r="AH28" s="1051"/>
      <c r="AI28" s="1051"/>
      <c r="AJ28" s="1054"/>
      <c r="AK28" s="1042">
        <v>59</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86</v>
      </c>
      <c r="R29" s="1039"/>
      <c r="S29" s="1039"/>
      <c r="T29" s="1039"/>
      <c r="U29" s="1039"/>
      <c r="V29" s="1039">
        <v>85</v>
      </c>
      <c r="W29" s="1039"/>
      <c r="X29" s="1039"/>
      <c r="Y29" s="1039"/>
      <c r="Z29" s="1039"/>
      <c r="AA29" s="1039">
        <v>0</v>
      </c>
      <c r="AB29" s="1039"/>
      <c r="AC29" s="1039"/>
      <c r="AD29" s="1039"/>
      <c r="AE29" s="1040"/>
      <c r="AF29" s="1035">
        <v>0</v>
      </c>
      <c r="AG29" s="1036"/>
      <c r="AH29" s="1036"/>
      <c r="AI29" s="1036"/>
      <c r="AJ29" s="1037"/>
      <c r="AK29" s="980">
        <v>32</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572</v>
      </c>
      <c r="R30" s="1039"/>
      <c r="S30" s="1039"/>
      <c r="T30" s="1039"/>
      <c r="U30" s="1039"/>
      <c r="V30" s="1039">
        <v>545</v>
      </c>
      <c r="W30" s="1039"/>
      <c r="X30" s="1039"/>
      <c r="Y30" s="1039"/>
      <c r="Z30" s="1039"/>
      <c r="AA30" s="1039">
        <v>27</v>
      </c>
      <c r="AB30" s="1039"/>
      <c r="AC30" s="1039"/>
      <c r="AD30" s="1039"/>
      <c r="AE30" s="1040"/>
      <c r="AF30" s="1035">
        <v>27</v>
      </c>
      <c r="AG30" s="1036"/>
      <c r="AH30" s="1036"/>
      <c r="AI30" s="1036"/>
      <c r="AJ30" s="1037"/>
      <c r="AK30" s="980">
        <v>93</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2</v>
      </c>
      <c r="R31" s="1039"/>
      <c r="S31" s="1039"/>
      <c r="T31" s="1039"/>
      <c r="U31" s="1039"/>
      <c r="V31" s="1039">
        <v>2</v>
      </c>
      <c r="W31" s="1039"/>
      <c r="X31" s="1039"/>
      <c r="Y31" s="1039"/>
      <c r="Z31" s="1039"/>
      <c r="AA31" s="1039" t="s">
        <v>551</v>
      </c>
      <c r="AB31" s="1039"/>
      <c r="AC31" s="1039"/>
      <c r="AD31" s="1039"/>
      <c r="AE31" s="1040"/>
      <c r="AF31" s="1035" t="s">
        <v>122</v>
      </c>
      <c r="AG31" s="1036"/>
      <c r="AH31" s="1036"/>
      <c r="AI31" s="1036"/>
      <c r="AJ31" s="1037"/>
      <c r="AK31" s="980" t="s">
        <v>551</v>
      </c>
      <c r="AL31" s="971"/>
      <c r="AM31" s="971"/>
      <c r="AN31" s="971"/>
      <c r="AO31" s="971"/>
      <c r="AP31" s="971" t="s">
        <v>551</v>
      </c>
      <c r="AQ31" s="971"/>
      <c r="AR31" s="971"/>
      <c r="AS31" s="971"/>
      <c r="AT31" s="971"/>
      <c r="AU31" s="971" t="s">
        <v>551</v>
      </c>
      <c r="AV31" s="971"/>
      <c r="AW31" s="971"/>
      <c r="AX31" s="971"/>
      <c r="AY31" s="971"/>
      <c r="AZ31" s="1041" t="s">
        <v>551</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175</v>
      </c>
      <c r="R32" s="1039"/>
      <c r="S32" s="1039"/>
      <c r="T32" s="1039"/>
      <c r="U32" s="1039"/>
      <c r="V32" s="1039">
        <v>157</v>
      </c>
      <c r="W32" s="1039"/>
      <c r="X32" s="1039"/>
      <c r="Y32" s="1039"/>
      <c r="Z32" s="1039"/>
      <c r="AA32" s="1039">
        <v>18</v>
      </c>
      <c r="AB32" s="1039"/>
      <c r="AC32" s="1039"/>
      <c r="AD32" s="1039"/>
      <c r="AE32" s="1040"/>
      <c r="AF32" s="1035">
        <v>23</v>
      </c>
      <c r="AG32" s="1036"/>
      <c r="AH32" s="1036"/>
      <c r="AI32" s="1036"/>
      <c r="AJ32" s="1037"/>
      <c r="AK32" s="980">
        <v>123</v>
      </c>
      <c r="AL32" s="971"/>
      <c r="AM32" s="971"/>
      <c r="AN32" s="971"/>
      <c r="AO32" s="971"/>
      <c r="AP32" s="971">
        <v>135</v>
      </c>
      <c r="AQ32" s="971"/>
      <c r="AR32" s="971"/>
      <c r="AS32" s="971"/>
      <c r="AT32" s="971"/>
      <c r="AU32" s="971">
        <v>135</v>
      </c>
      <c r="AV32" s="971"/>
      <c r="AW32" s="971"/>
      <c r="AX32" s="971"/>
      <c r="AY32" s="971"/>
      <c r="AZ32" s="1041" t="s">
        <v>551</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396</v>
      </c>
      <c r="C33" s="1031"/>
      <c r="D33" s="1031"/>
      <c r="E33" s="1031"/>
      <c r="F33" s="1031"/>
      <c r="G33" s="1031"/>
      <c r="H33" s="1031"/>
      <c r="I33" s="1031"/>
      <c r="J33" s="1031"/>
      <c r="K33" s="1031"/>
      <c r="L33" s="1031"/>
      <c r="M33" s="1031"/>
      <c r="N33" s="1031"/>
      <c r="O33" s="1031"/>
      <c r="P33" s="1032"/>
      <c r="Q33" s="1038">
        <v>12</v>
      </c>
      <c r="R33" s="1039"/>
      <c r="S33" s="1039"/>
      <c r="T33" s="1039"/>
      <c r="U33" s="1039"/>
      <c r="V33" s="1039">
        <v>12</v>
      </c>
      <c r="W33" s="1039"/>
      <c r="X33" s="1039"/>
      <c r="Y33" s="1039"/>
      <c r="Z33" s="1039"/>
      <c r="AA33" s="1039">
        <v>0</v>
      </c>
      <c r="AB33" s="1039"/>
      <c r="AC33" s="1039"/>
      <c r="AD33" s="1039"/>
      <c r="AE33" s="1040"/>
      <c r="AF33" s="1035">
        <v>0</v>
      </c>
      <c r="AG33" s="1036"/>
      <c r="AH33" s="1036"/>
      <c r="AI33" s="1036"/>
      <c r="AJ33" s="1037"/>
      <c r="AK33" s="980">
        <v>9</v>
      </c>
      <c r="AL33" s="971"/>
      <c r="AM33" s="971"/>
      <c r="AN33" s="971"/>
      <c r="AO33" s="971"/>
      <c r="AP33" s="971">
        <v>5</v>
      </c>
      <c r="AQ33" s="971"/>
      <c r="AR33" s="971"/>
      <c r="AS33" s="971"/>
      <c r="AT33" s="971"/>
      <c r="AU33" s="971">
        <v>5</v>
      </c>
      <c r="AV33" s="971"/>
      <c r="AW33" s="971"/>
      <c r="AX33" s="971"/>
      <c r="AY33" s="971"/>
      <c r="AZ33" s="1041" t="s">
        <v>551</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398</v>
      </c>
      <c r="C34" s="1031"/>
      <c r="D34" s="1031"/>
      <c r="E34" s="1031"/>
      <c r="F34" s="1031"/>
      <c r="G34" s="1031"/>
      <c r="H34" s="1031"/>
      <c r="I34" s="1031"/>
      <c r="J34" s="1031"/>
      <c r="K34" s="1031"/>
      <c r="L34" s="1031"/>
      <c r="M34" s="1031"/>
      <c r="N34" s="1031"/>
      <c r="O34" s="1031"/>
      <c r="P34" s="1032"/>
      <c r="Q34" s="1038">
        <v>16</v>
      </c>
      <c r="R34" s="1039"/>
      <c r="S34" s="1039"/>
      <c r="T34" s="1039"/>
      <c r="U34" s="1039"/>
      <c r="V34" s="1039">
        <v>15</v>
      </c>
      <c r="W34" s="1039"/>
      <c r="X34" s="1039"/>
      <c r="Y34" s="1039"/>
      <c r="Z34" s="1039"/>
      <c r="AA34" s="1039">
        <v>0</v>
      </c>
      <c r="AB34" s="1039"/>
      <c r="AC34" s="1039"/>
      <c r="AD34" s="1039"/>
      <c r="AE34" s="1040"/>
      <c r="AF34" s="1035">
        <v>0</v>
      </c>
      <c r="AG34" s="1036"/>
      <c r="AH34" s="1036"/>
      <c r="AI34" s="1036"/>
      <c r="AJ34" s="1037"/>
      <c r="AK34" s="980">
        <v>13</v>
      </c>
      <c r="AL34" s="971"/>
      <c r="AM34" s="971"/>
      <c r="AN34" s="971"/>
      <c r="AO34" s="971"/>
      <c r="AP34" s="971">
        <v>44</v>
      </c>
      <c r="AQ34" s="971"/>
      <c r="AR34" s="971"/>
      <c r="AS34" s="971"/>
      <c r="AT34" s="971"/>
      <c r="AU34" s="971">
        <v>44</v>
      </c>
      <c r="AV34" s="971"/>
      <c r="AW34" s="971"/>
      <c r="AX34" s="971"/>
      <c r="AY34" s="971"/>
      <c r="AZ34" s="1041" t="s">
        <v>551</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399</v>
      </c>
      <c r="C35" s="1031"/>
      <c r="D35" s="1031"/>
      <c r="E35" s="1031"/>
      <c r="F35" s="1031"/>
      <c r="G35" s="1031"/>
      <c r="H35" s="1031"/>
      <c r="I35" s="1031"/>
      <c r="J35" s="1031"/>
      <c r="K35" s="1031"/>
      <c r="L35" s="1031"/>
      <c r="M35" s="1031"/>
      <c r="N35" s="1031"/>
      <c r="O35" s="1031"/>
      <c r="P35" s="1032"/>
      <c r="Q35" s="1038">
        <v>38</v>
      </c>
      <c r="R35" s="1039"/>
      <c r="S35" s="1039"/>
      <c r="T35" s="1039"/>
      <c r="U35" s="1039"/>
      <c r="V35" s="1039">
        <v>37</v>
      </c>
      <c r="W35" s="1039"/>
      <c r="X35" s="1039"/>
      <c r="Y35" s="1039"/>
      <c r="Z35" s="1039"/>
      <c r="AA35" s="1039">
        <v>0</v>
      </c>
      <c r="AB35" s="1039"/>
      <c r="AC35" s="1039"/>
      <c r="AD35" s="1039"/>
      <c r="AE35" s="1040"/>
      <c r="AF35" s="1035">
        <v>0</v>
      </c>
      <c r="AG35" s="1036"/>
      <c r="AH35" s="1036"/>
      <c r="AI35" s="1036"/>
      <c r="AJ35" s="1037"/>
      <c r="AK35" s="980">
        <v>4</v>
      </c>
      <c r="AL35" s="971"/>
      <c r="AM35" s="971"/>
      <c r="AN35" s="971"/>
      <c r="AO35" s="971"/>
      <c r="AP35" s="971" t="s">
        <v>551</v>
      </c>
      <c r="AQ35" s="971"/>
      <c r="AR35" s="971"/>
      <c r="AS35" s="971"/>
      <c r="AT35" s="971"/>
      <c r="AU35" s="971" t="s">
        <v>551</v>
      </c>
      <c r="AV35" s="971"/>
      <c r="AW35" s="971"/>
      <c r="AX35" s="971"/>
      <c r="AY35" s="971"/>
      <c r="AZ35" s="1041" t="s">
        <v>551</v>
      </c>
      <c r="BA35" s="1041"/>
      <c r="BB35" s="1041"/>
      <c r="BC35" s="1041"/>
      <c r="BD35" s="1041"/>
      <c r="BE35" s="972" t="s">
        <v>397</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400</v>
      </c>
      <c r="C36" s="1031"/>
      <c r="D36" s="1031"/>
      <c r="E36" s="1031"/>
      <c r="F36" s="1031"/>
      <c r="G36" s="1031"/>
      <c r="H36" s="1031"/>
      <c r="I36" s="1031"/>
      <c r="J36" s="1031"/>
      <c r="K36" s="1031"/>
      <c r="L36" s="1031"/>
      <c r="M36" s="1031"/>
      <c r="N36" s="1031"/>
      <c r="O36" s="1031"/>
      <c r="P36" s="1032"/>
      <c r="Q36" s="1038">
        <v>211</v>
      </c>
      <c r="R36" s="1039"/>
      <c r="S36" s="1039"/>
      <c r="T36" s="1039"/>
      <c r="U36" s="1039"/>
      <c r="V36" s="1039">
        <v>211</v>
      </c>
      <c r="W36" s="1039"/>
      <c r="X36" s="1039"/>
      <c r="Y36" s="1039"/>
      <c r="Z36" s="1039"/>
      <c r="AA36" s="1039">
        <v>0</v>
      </c>
      <c r="AB36" s="1039"/>
      <c r="AC36" s="1039"/>
      <c r="AD36" s="1039"/>
      <c r="AE36" s="1040"/>
      <c r="AF36" s="1035">
        <v>0</v>
      </c>
      <c r="AG36" s="1036"/>
      <c r="AH36" s="1036"/>
      <c r="AI36" s="1036"/>
      <c r="AJ36" s="1037"/>
      <c r="AK36" s="980" t="s">
        <v>551</v>
      </c>
      <c r="AL36" s="971"/>
      <c r="AM36" s="971"/>
      <c r="AN36" s="971"/>
      <c r="AO36" s="971"/>
      <c r="AP36" s="971">
        <v>712</v>
      </c>
      <c r="AQ36" s="971"/>
      <c r="AR36" s="971"/>
      <c r="AS36" s="971"/>
      <c r="AT36" s="971"/>
      <c r="AU36" s="971" t="s">
        <v>551</v>
      </c>
      <c r="AV36" s="971"/>
      <c r="AW36" s="971"/>
      <c r="AX36" s="971"/>
      <c r="AY36" s="971"/>
      <c r="AZ36" s="1041" t="s">
        <v>551</v>
      </c>
      <c r="BA36" s="1041"/>
      <c r="BB36" s="1041"/>
      <c r="BC36" s="1041"/>
      <c r="BD36" s="1041"/>
      <c r="BE36" s="972" t="s">
        <v>397</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51</v>
      </c>
      <c r="AG63" s="959"/>
      <c r="AH63" s="959"/>
      <c r="AI63" s="959"/>
      <c r="AJ63" s="1022"/>
      <c r="AK63" s="1023"/>
      <c r="AL63" s="963"/>
      <c r="AM63" s="963"/>
      <c r="AN63" s="963"/>
      <c r="AO63" s="963"/>
      <c r="AP63" s="959">
        <v>896</v>
      </c>
      <c r="AQ63" s="959"/>
      <c r="AR63" s="959"/>
      <c r="AS63" s="959"/>
      <c r="AT63" s="959"/>
      <c r="AU63" s="959">
        <v>184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404</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405</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552</v>
      </c>
      <c r="C68" s="986"/>
      <c r="D68" s="986"/>
      <c r="E68" s="986"/>
      <c r="F68" s="986"/>
      <c r="G68" s="986"/>
      <c r="H68" s="986"/>
      <c r="I68" s="986"/>
      <c r="J68" s="986"/>
      <c r="K68" s="986"/>
      <c r="L68" s="986"/>
      <c r="M68" s="986"/>
      <c r="N68" s="986"/>
      <c r="O68" s="986"/>
      <c r="P68" s="987"/>
      <c r="Q68" s="988">
        <v>1077</v>
      </c>
      <c r="R68" s="982"/>
      <c r="S68" s="982"/>
      <c r="T68" s="982"/>
      <c r="U68" s="982"/>
      <c r="V68" s="982">
        <v>1059</v>
      </c>
      <c r="W68" s="982"/>
      <c r="X68" s="982"/>
      <c r="Y68" s="982"/>
      <c r="Z68" s="982"/>
      <c r="AA68" s="982">
        <v>18</v>
      </c>
      <c r="AB68" s="982"/>
      <c r="AC68" s="982"/>
      <c r="AD68" s="982"/>
      <c r="AE68" s="982"/>
      <c r="AF68" s="982">
        <v>18</v>
      </c>
      <c r="AG68" s="982"/>
      <c r="AH68" s="982"/>
      <c r="AI68" s="982"/>
      <c r="AJ68" s="982"/>
      <c r="AK68" s="982">
        <v>17</v>
      </c>
      <c r="AL68" s="982"/>
      <c r="AM68" s="982"/>
      <c r="AN68" s="982"/>
      <c r="AO68" s="982"/>
      <c r="AP68" s="982">
        <v>304</v>
      </c>
      <c r="AQ68" s="982"/>
      <c r="AR68" s="982"/>
      <c r="AS68" s="982"/>
      <c r="AT68" s="982"/>
      <c r="AU68" s="982">
        <v>11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553</v>
      </c>
      <c r="C69" s="975"/>
      <c r="D69" s="975"/>
      <c r="E69" s="975"/>
      <c r="F69" s="975"/>
      <c r="G69" s="975"/>
      <c r="H69" s="975"/>
      <c r="I69" s="975"/>
      <c r="J69" s="975"/>
      <c r="K69" s="975"/>
      <c r="L69" s="975"/>
      <c r="M69" s="975"/>
      <c r="N69" s="975"/>
      <c r="O69" s="975"/>
      <c r="P69" s="976"/>
      <c r="Q69" s="977">
        <v>2149</v>
      </c>
      <c r="R69" s="971"/>
      <c r="S69" s="971"/>
      <c r="T69" s="971"/>
      <c r="U69" s="971"/>
      <c r="V69" s="971">
        <v>2121</v>
      </c>
      <c r="W69" s="971"/>
      <c r="X69" s="971"/>
      <c r="Y69" s="971"/>
      <c r="Z69" s="971"/>
      <c r="AA69" s="971">
        <v>28</v>
      </c>
      <c r="AB69" s="971"/>
      <c r="AC69" s="971"/>
      <c r="AD69" s="971"/>
      <c r="AE69" s="971"/>
      <c r="AF69" s="971">
        <v>28</v>
      </c>
      <c r="AG69" s="971"/>
      <c r="AH69" s="971"/>
      <c r="AI69" s="971"/>
      <c r="AJ69" s="971"/>
      <c r="AK69" s="971">
        <v>18</v>
      </c>
      <c r="AL69" s="971"/>
      <c r="AM69" s="971"/>
      <c r="AN69" s="971"/>
      <c r="AO69" s="971"/>
      <c r="AP69" s="971">
        <v>899</v>
      </c>
      <c r="AQ69" s="971"/>
      <c r="AR69" s="971"/>
      <c r="AS69" s="971"/>
      <c r="AT69" s="971"/>
      <c r="AU69" s="971">
        <v>45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554</v>
      </c>
      <c r="C70" s="975"/>
      <c r="D70" s="975"/>
      <c r="E70" s="975"/>
      <c r="F70" s="975"/>
      <c r="G70" s="975"/>
      <c r="H70" s="975"/>
      <c r="I70" s="975"/>
      <c r="J70" s="975"/>
      <c r="K70" s="975"/>
      <c r="L70" s="975"/>
      <c r="M70" s="975"/>
      <c r="N70" s="975"/>
      <c r="O70" s="975"/>
      <c r="P70" s="976"/>
      <c r="Q70" s="977">
        <v>1630</v>
      </c>
      <c r="R70" s="971"/>
      <c r="S70" s="971"/>
      <c r="T70" s="971"/>
      <c r="U70" s="971"/>
      <c r="V70" s="971">
        <v>1568</v>
      </c>
      <c r="W70" s="971"/>
      <c r="X70" s="971"/>
      <c r="Y70" s="971"/>
      <c r="Z70" s="971"/>
      <c r="AA70" s="971">
        <v>62</v>
      </c>
      <c r="AB70" s="971"/>
      <c r="AC70" s="971"/>
      <c r="AD70" s="971"/>
      <c r="AE70" s="971"/>
      <c r="AF70" s="971">
        <v>1496</v>
      </c>
      <c r="AG70" s="971"/>
      <c r="AH70" s="971"/>
      <c r="AI70" s="971"/>
      <c r="AJ70" s="971"/>
      <c r="AK70" s="971" t="s">
        <v>551</v>
      </c>
      <c r="AL70" s="971"/>
      <c r="AM70" s="971"/>
      <c r="AN70" s="971"/>
      <c r="AO70" s="971"/>
      <c r="AP70" s="971">
        <v>1506</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416</v>
      </c>
      <c r="R71" s="971"/>
      <c r="S71" s="971"/>
      <c r="T71" s="971"/>
      <c r="U71" s="971"/>
      <c r="V71" s="971">
        <v>411</v>
      </c>
      <c r="W71" s="971"/>
      <c r="X71" s="971"/>
      <c r="Y71" s="971"/>
      <c r="Z71" s="971"/>
      <c r="AA71" s="971">
        <v>5</v>
      </c>
      <c r="AB71" s="971"/>
      <c r="AC71" s="971"/>
      <c r="AD71" s="971"/>
      <c r="AE71" s="971"/>
      <c r="AF71" s="971">
        <v>5</v>
      </c>
      <c r="AG71" s="971"/>
      <c r="AH71" s="971"/>
      <c r="AI71" s="971"/>
      <c r="AJ71" s="971"/>
      <c r="AK71" s="971">
        <v>305</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793</v>
      </c>
      <c r="R72" s="971"/>
      <c r="S72" s="971"/>
      <c r="T72" s="971"/>
      <c r="U72" s="971"/>
      <c r="V72" s="971">
        <v>785</v>
      </c>
      <c r="W72" s="971"/>
      <c r="X72" s="971"/>
      <c r="Y72" s="971"/>
      <c r="Z72" s="971"/>
      <c r="AA72" s="971">
        <v>8</v>
      </c>
      <c r="AB72" s="971"/>
      <c r="AC72" s="971"/>
      <c r="AD72" s="971"/>
      <c r="AE72" s="971"/>
      <c r="AF72" s="971">
        <v>8</v>
      </c>
      <c r="AG72" s="971"/>
      <c r="AH72" s="971"/>
      <c r="AI72" s="971"/>
      <c r="AJ72" s="971"/>
      <c r="AK72" s="971">
        <v>6</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557</v>
      </c>
      <c r="C73" s="975"/>
      <c r="D73" s="975"/>
      <c r="E73" s="975"/>
      <c r="F73" s="975"/>
      <c r="G73" s="975"/>
      <c r="H73" s="975"/>
      <c r="I73" s="975"/>
      <c r="J73" s="975"/>
      <c r="K73" s="975"/>
      <c r="L73" s="975"/>
      <c r="M73" s="975"/>
      <c r="N73" s="975"/>
      <c r="O73" s="975"/>
      <c r="P73" s="976"/>
      <c r="Q73" s="977">
        <v>201</v>
      </c>
      <c r="R73" s="971"/>
      <c r="S73" s="971"/>
      <c r="T73" s="971"/>
      <c r="U73" s="971"/>
      <c r="V73" s="971">
        <v>197</v>
      </c>
      <c r="W73" s="971"/>
      <c r="X73" s="971"/>
      <c r="Y73" s="971"/>
      <c r="Z73" s="971"/>
      <c r="AA73" s="971">
        <v>4</v>
      </c>
      <c r="AB73" s="971"/>
      <c r="AC73" s="971"/>
      <c r="AD73" s="971"/>
      <c r="AE73" s="971"/>
      <c r="AF73" s="971">
        <v>4</v>
      </c>
      <c r="AG73" s="971"/>
      <c r="AH73" s="971"/>
      <c r="AI73" s="971"/>
      <c r="AJ73" s="971"/>
      <c r="AK73" s="971" t="s">
        <v>551</v>
      </c>
      <c r="AL73" s="971"/>
      <c r="AM73" s="971"/>
      <c r="AN73" s="971"/>
      <c r="AO73" s="971"/>
      <c r="AP73" s="971" t="s">
        <v>551</v>
      </c>
      <c r="AQ73" s="971"/>
      <c r="AR73" s="971"/>
      <c r="AS73" s="971"/>
      <c r="AT73" s="971"/>
      <c r="AU73" s="971" t="s">
        <v>551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558</v>
      </c>
      <c r="C74" s="975"/>
      <c r="D74" s="975"/>
      <c r="E74" s="975"/>
      <c r="F74" s="975"/>
      <c r="G74" s="975"/>
      <c r="H74" s="975"/>
      <c r="I74" s="975"/>
      <c r="J74" s="975"/>
      <c r="K74" s="975"/>
      <c r="L74" s="975"/>
      <c r="M74" s="975"/>
      <c r="N74" s="975"/>
      <c r="O74" s="975"/>
      <c r="P74" s="976"/>
      <c r="Q74" s="977">
        <v>26</v>
      </c>
      <c r="R74" s="971"/>
      <c r="S74" s="971"/>
      <c r="T74" s="971"/>
      <c r="U74" s="971"/>
      <c r="V74" s="971">
        <v>26</v>
      </c>
      <c r="W74" s="971"/>
      <c r="X74" s="971"/>
      <c r="Y74" s="971"/>
      <c r="Z74" s="971"/>
      <c r="AA74" s="971">
        <v>0</v>
      </c>
      <c r="AB74" s="971"/>
      <c r="AC74" s="971"/>
      <c r="AD74" s="971"/>
      <c r="AE74" s="971"/>
      <c r="AF74" s="971">
        <v>0</v>
      </c>
      <c r="AG74" s="971"/>
      <c r="AH74" s="971"/>
      <c r="AI74" s="971"/>
      <c r="AJ74" s="971"/>
      <c r="AK74" s="971">
        <v>11</v>
      </c>
      <c r="AL74" s="971"/>
      <c r="AM74" s="971"/>
      <c r="AN74" s="971"/>
      <c r="AO74" s="971"/>
      <c r="AP74" s="971" t="s">
        <v>551</v>
      </c>
      <c r="AQ74" s="971"/>
      <c r="AR74" s="971"/>
      <c r="AS74" s="971"/>
      <c r="AT74" s="971"/>
      <c r="AU74" s="971" t="s">
        <v>551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559</v>
      </c>
      <c r="C75" s="975"/>
      <c r="D75" s="975"/>
      <c r="E75" s="975"/>
      <c r="F75" s="975"/>
      <c r="G75" s="975"/>
      <c r="H75" s="975"/>
      <c r="I75" s="975"/>
      <c r="J75" s="975"/>
      <c r="K75" s="975"/>
      <c r="L75" s="975"/>
      <c r="M75" s="975"/>
      <c r="N75" s="975"/>
      <c r="O75" s="975"/>
      <c r="P75" s="976"/>
      <c r="Q75" s="978">
        <v>23</v>
      </c>
      <c r="R75" s="979"/>
      <c r="S75" s="979"/>
      <c r="T75" s="979"/>
      <c r="U75" s="980"/>
      <c r="V75" s="981">
        <v>13</v>
      </c>
      <c r="W75" s="979"/>
      <c r="X75" s="979"/>
      <c r="Y75" s="979"/>
      <c r="Z75" s="980"/>
      <c r="AA75" s="981">
        <v>10</v>
      </c>
      <c r="AB75" s="979"/>
      <c r="AC75" s="979"/>
      <c r="AD75" s="979"/>
      <c r="AE75" s="980"/>
      <c r="AF75" s="981">
        <v>10</v>
      </c>
      <c r="AG75" s="979"/>
      <c r="AH75" s="979"/>
      <c r="AI75" s="979"/>
      <c r="AJ75" s="980"/>
      <c r="AK75" s="981" t="s">
        <v>551</v>
      </c>
      <c r="AL75" s="979"/>
      <c r="AM75" s="979"/>
      <c r="AN75" s="979"/>
      <c r="AO75" s="980"/>
      <c r="AP75" s="971" t="s">
        <v>551</v>
      </c>
      <c r="AQ75" s="971"/>
      <c r="AR75" s="971"/>
      <c r="AS75" s="971"/>
      <c r="AT75" s="971"/>
      <c r="AU75" s="971" t="s">
        <v>551</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560</v>
      </c>
      <c r="C76" s="975"/>
      <c r="D76" s="975"/>
      <c r="E76" s="975"/>
      <c r="F76" s="975"/>
      <c r="G76" s="975"/>
      <c r="H76" s="975"/>
      <c r="I76" s="975"/>
      <c r="J76" s="975"/>
      <c r="K76" s="975"/>
      <c r="L76" s="975"/>
      <c r="M76" s="975"/>
      <c r="N76" s="975"/>
      <c r="O76" s="975"/>
      <c r="P76" s="976"/>
      <c r="Q76" s="978">
        <v>24</v>
      </c>
      <c r="R76" s="979"/>
      <c r="S76" s="979"/>
      <c r="T76" s="979"/>
      <c r="U76" s="980"/>
      <c r="V76" s="981">
        <v>24</v>
      </c>
      <c r="W76" s="979"/>
      <c r="X76" s="979"/>
      <c r="Y76" s="979"/>
      <c r="Z76" s="980"/>
      <c r="AA76" s="981">
        <v>0</v>
      </c>
      <c r="AB76" s="979"/>
      <c r="AC76" s="979"/>
      <c r="AD76" s="979"/>
      <c r="AE76" s="980"/>
      <c r="AF76" s="981">
        <v>0</v>
      </c>
      <c r="AG76" s="979"/>
      <c r="AH76" s="979"/>
      <c r="AI76" s="979"/>
      <c r="AJ76" s="980"/>
      <c r="AK76" s="981">
        <v>4</v>
      </c>
      <c r="AL76" s="979"/>
      <c r="AM76" s="979"/>
      <c r="AN76" s="979"/>
      <c r="AO76" s="980"/>
      <c r="AP76" s="971" t="s">
        <v>551</v>
      </c>
      <c r="AQ76" s="971"/>
      <c r="AR76" s="971"/>
      <c r="AS76" s="971"/>
      <c r="AT76" s="971"/>
      <c r="AU76" s="971" t="s">
        <v>551</v>
      </c>
      <c r="AV76" s="971"/>
      <c r="AW76" s="971"/>
      <c r="AX76" s="971"/>
      <c r="AY76" s="971"/>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561</v>
      </c>
      <c r="C77" s="975"/>
      <c r="D77" s="975"/>
      <c r="E77" s="975"/>
      <c r="F77" s="975"/>
      <c r="G77" s="975"/>
      <c r="H77" s="975"/>
      <c r="I77" s="975"/>
      <c r="J77" s="975"/>
      <c r="K77" s="975"/>
      <c r="L77" s="975"/>
      <c r="M77" s="975"/>
      <c r="N77" s="975"/>
      <c r="O77" s="975"/>
      <c r="P77" s="976"/>
      <c r="Q77" s="978">
        <v>422</v>
      </c>
      <c r="R77" s="979"/>
      <c r="S77" s="979"/>
      <c r="T77" s="979"/>
      <c r="U77" s="980"/>
      <c r="V77" s="981">
        <v>422</v>
      </c>
      <c r="W77" s="979"/>
      <c r="X77" s="979"/>
      <c r="Y77" s="979"/>
      <c r="Z77" s="980"/>
      <c r="AA77" s="981" t="s">
        <v>551</v>
      </c>
      <c r="AB77" s="979"/>
      <c r="AC77" s="979"/>
      <c r="AD77" s="979"/>
      <c r="AE77" s="980"/>
      <c r="AF77" s="981" t="s">
        <v>551</v>
      </c>
      <c r="AG77" s="979"/>
      <c r="AH77" s="979"/>
      <c r="AI77" s="979"/>
      <c r="AJ77" s="980"/>
      <c r="AK77" s="981">
        <v>16</v>
      </c>
      <c r="AL77" s="979"/>
      <c r="AM77" s="979"/>
      <c r="AN77" s="979"/>
      <c r="AO77" s="980"/>
      <c r="AP77" s="971" t="s">
        <v>551</v>
      </c>
      <c r="AQ77" s="971"/>
      <c r="AR77" s="971"/>
      <c r="AS77" s="971"/>
      <c r="AT77" s="971"/>
      <c r="AU77" s="971" t="s">
        <v>551</v>
      </c>
      <c r="AV77" s="971"/>
      <c r="AW77" s="971"/>
      <c r="AX77" s="971"/>
      <c r="AY77" s="971"/>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562</v>
      </c>
      <c r="C78" s="975"/>
      <c r="D78" s="975"/>
      <c r="E78" s="975"/>
      <c r="F78" s="975"/>
      <c r="G78" s="975"/>
      <c r="H78" s="975"/>
      <c r="I78" s="975"/>
      <c r="J78" s="975"/>
      <c r="K78" s="975"/>
      <c r="L78" s="975"/>
      <c r="M78" s="975"/>
      <c r="N78" s="975"/>
      <c r="O78" s="975"/>
      <c r="P78" s="976"/>
      <c r="Q78" s="977">
        <v>73</v>
      </c>
      <c r="R78" s="971"/>
      <c r="S78" s="971"/>
      <c r="T78" s="971"/>
      <c r="U78" s="971"/>
      <c r="V78" s="971">
        <v>67</v>
      </c>
      <c r="W78" s="971"/>
      <c r="X78" s="971"/>
      <c r="Y78" s="971"/>
      <c r="Z78" s="971"/>
      <c r="AA78" s="971">
        <v>6</v>
      </c>
      <c r="AB78" s="971"/>
      <c r="AC78" s="971"/>
      <c r="AD78" s="971"/>
      <c r="AE78" s="971"/>
      <c r="AF78" s="971">
        <v>6</v>
      </c>
      <c r="AG78" s="971"/>
      <c r="AH78" s="971"/>
      <c r="AI78" s="971"/>
      <c r="AJ78" s="971"/>
      <c r="AK78" s="971">
        <v>0</v>
      </c>
      <c r="AL78" s="971"/>
      <c r="AM78" s="971"/>
      <c r="AN78" s="971"/>
      <c r="AO78" s="971"/>
      <c r="AP78" s="971" t="s">
        <v>551</v>
      </c>
      <c r="AQ78" s="971"/>
      <c r="AR78" s="971"/>
      <c r="AS78" s="971"/>
      <c r="AT78" s="971"/>
      <c r="AU78" s="971" t="s">
        <v>551</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t="s">
        <v>563</v>
      </c>
      <c r="C79" s="975"/>
      <c r="D79" s="975"/>
      <c r="E79" s="975"/>
      <c r="F79" s="975"/>
      <c r="G79" s="975"/>
      <c r="H79" s="975"/>
      <c r="I79" s="975"/>
      <c r="J79" s="975"/>
      <c r="K79" s="975"/>
      <c r="L79" s="975"/>
      <c r="M79" s="975"/>
      <c r="N79" s="975"/>
      <c r="O79" s="975"/>
      <c r="P79" s="976"/>
      <c r="Q79" s="977">
        <v>259767</v>
      </c>
      <c r="R79" s="971"/>
      <c r="S79" s="971"/>
      <c r="T79" s="971"/>
      <c r="U79" s="971"/>
      <c r="V79" s="971">
        <v>257517</v>
      </c>
      <c r="W79" s="971"/>
      <c r="X79" s="971"/>
      <c r="Y79" s="971"/>
      <c r="Z79" s="971"/>
      <c r="AA79" s="971">
        <v>2250</v>
      </c>
      <c r="AB79" s="971"/>
      <c r="AC79" s="971"/>
      <c r="AD79" s="971"/>
      <c r="AE79" s="971"/>
      <c r="AF79" s="971">
        <v>2250</v>
      </c>
      <c r="AG79" s="971"/>
      <c r="AH79" s="971"/>
      <c r="AI79" s="971"/>
      <c r="AJ79" s="971"/>
      <c r="AK79" s="971" t="s">
        <v>551</v>
      </c>
      <c r="AL79" s="971"/>
      <c r="AM79" s="971"/>
      <c r="AN79" s="971"/>
      <c r="AO79" s="971"/>
      <c r="AP79" s="971" t="s">
        <v>551</v>
      </c>
      <c r="AQ79" s="971"/>
      <c r="AR79" s="971"/>
      <c r="AS79" s="971"/>
      <c r="AT79" s="971"/>
      <c r="AU79" s="971" t="s">
        <v>551</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3825</v>
      </c>
      <c r="AG88" s="959"/>
      <c r="AH88" s="959"/>
      <c r="AI88" s="959"/>
      <c r="AJ88" s="959"/>
      <c r="AK88" s="963"/>
      <c r="AL88" s="963"/>
      <c r="AM88" s="963"/>
      <c r="AN88" s="963"/>
      <c r="AO88" s="963"/>
      <c r="AP88" s="959">
        <v>2709</v>
      </c>
      <c r="AQ88" s="959"/>
      <c r="AR88" s="959"/>
      <c r="AS88" s="959"/>
      <c r="AT88" s="959"/>
      <c r="AU88" s="959">
        <v>56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48</v>
      </c>
      <c r="CS102" s="953"/>
      <c r="CT102" s="953"/>
      <c r="CU102" s="953"/>
      <c r="CV102" s="954"/>
      <c r="CW102" s="952">
        <v>10</v>
      </c>
      <c r="CX102" s="953"/>
      <c r="CY102" s="953"/>
      <c r="CZ102" s="953"/>
      <c r="DA102" s="954"/>
      <c r="DB102" s="952">
        <v>32</v>
      </c>
      <c r="DC102" s="953"/>
      <c r="DD102" s="953"/>
      <c r="DE102" s="953"/>
      <c r="DF102" s="954"/>
      <c r="DG102" s="952" t="s">
        <v>551</v>
      </c>
      <c r="DH102" s="953"/>
      <c r="DI102" s="953"/>
      <c r="DJ102" s="953"/>
      <c r="DK102" s="954"/>
      <c r="DL102" s="952">
        <v>21</v>
      </c>
      <c r="DM102" s="953"/>
      <c r="DN102" s="953"/>
      <c r="DO102" s="953"/>
      <c r="DP102" s="954"/>
      <c r="DQ102" s="952">
        <v>19</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18" customFormat="1" ht="26.25" customHeight="1" x14ac:dyDescent="0.2">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406221</v>
      </c>
      <c r="AB110" s="889"/>
      <c r="AC110" s="889"/>
      <c r="AD110" s="889"/>
      <c r="AE110" s="890"/>
      <c r="AF110" s="891">
        <v>453646</v>
      </c>
      <c r="AG110" s="889"/>
      <c r="AH110" s="889"/>
      <c r="AI110" s="889"/>
      <c r="AJ110" s="890"/>
      <c r="AK110" s="891">
        <v>475331</v>
      </c>
      <c r="AL110" s="889"/>
      <c r="AM110" s="889"/>
      <c r="AN110" s="889"/>
      <c r="AO110" s="890"/>
      <c r="AP110" s="892">
        <v>28.1</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3698557</v>
      </c>
      <c r="BR110" s="842"/>
      <c r="BS110" s="842"/>
      <c r="BT110" s="842"/>
      <c r="BU110" s="842"/>
      <c r="BV110" s="842">
        <v>3650691</v>
      </c>
      <c r="BW110" s="842"/>
      <c r="BX110" s="842"/>
      <c r="BY110" s="842"/>
      <c r="BZ110" s="842"/>
      <c r="CA110" s="842">
        <v>3496738</v>
      </c>
      <c r="CB110" s="842"/>
      <c r="CC110" s="842"/>
      <c r="CD110" s="842"/>
      <c r="CE110" s="842"/>
      <c r="CF110" s="866">
        <v>206.7</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250138</v>
      </c>
      <c r="BR112" s="817"/>
      <c r="BS112" s="817"/>
      <c r="BT112" s="817"/>
      <c r="BU112" s="817"/>
      <c r="BV112" s="817">
        <v>220815</v>
      </c>
      <c r="BW112" s="817"/>
      <c r="BX112" s="817"/>
      <c r="BY112" s="817"/>
      <c r="BZ112" s="817"/>
      <c r="CA112" s="817">
        <v>184282</v>
      </c>
      <c r="CB112" s="817"/>
      <c r="CC112" s="817"/>
      <c r="CD112" s="817"/>
      <c r="CE112" s="817"/>
      <c r="CF112" s="875">
        <v>10.9</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41576</v>
      </c>
      <c r="AB113" s="919"/>
      <c r="AC113" s="919"/>
      <c r="AD113" s="919"/>
      <c r="AE113" s="920"/>
      <c r="AF113" s="921">
        <v>42125</v>
      </c>
      <c r="AG113" s="919"/>
      <c r="AH113" s="919"/>
      <c r="AI113" s="919"/>
      <c r="AJ113" s="920"/>
      <c r="AK113" s="921">
        <v>40764</v>
      </c>
      <c r="AL113" s="919"/>
      <c r="AM113" s="919"/>
      <c r="AN113" s="919"/>
      <c r="AO113" s="920"/>
      <c r="AP113" s="922">
        <v>2.4</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153049</v>
      </c>
      <c r="BR113" s="817"/>
      <c r="BS113" s="817"/>
      <c r="BT113" s="817"/>
      <c r="BU113" s="817"/>
      <c r="BV113" s="817">
        <v>59769</v>
      </c>
      <c r="BW113" s="817"/>
      <c r="BX113" s="817"/>
      <c r="BY113" s="817"/>
      <c r="BZ113" s="817"/>
      <c r="CA113" s="817">
        <v>55558</v>
      </c>
      <c r="CB113" s="817"/>
      <c r="CC113" s="817"/>
      <c r="CD113" s="817"/>
      <c r="CE113" s="817"/>
      <c r="CF113" s="875">
        <v>3.3</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7217</v>
      </c>
      <c r="AB114" s="780"/>
      <c r="AC114" s="780"/>
      <c r="AD114" s="780"/>
      <c r="AE114" s="781"/>
      <c r="AF114" s="782">
        <v>7381</v>
      </c>
      <c r="AG114" s="780"/>
      <c r="AH114" s="780"/>
      <c r="AI114" s="780"/>
      <c r="AJ114" s="781"/>
      <c r="AK114" s="782">
        <v>10374</v>
      </c>
      <c r="AL114" s="780"/>
      <c r="AM114" s="780"/>
      <c r="AN114" s="780"/>
      <c r="AO114" s="781"/>
      <c r="AP114" s="824">
        <v>0.6</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420837</v>
      </c>
      <c r="BR114" s="817"/>
      <c r="BS114" s="817"/>
      <c r="BT114" s="817"/>
      <c r="BU114" s="817"/>
      <c r="BV114" s="817">
        <v>360281</v>
      </c>
      <c r="BW114" s="817"/>
      <c r="BX114" s="817"/>
      <c r="BY114" s="817"/>
      <c r="BZ114" s="817"/>
      <c r="CA114" s="817">
        <v>337022</v>
      </c>
      <c r="CB114" s="817"/>
      <c r="CC114" s="817"/>
      <c r="CD114" s="817"/>
      <c r="CE114" s="817"/>
      <c r="CF114" s="875">
        <v>19.899999999999999</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45</v>
      </c>
      <c r="AB115" s="919"/>
      <c r="AC115" s="919"/>
      <c r="AD115" s="919"/>
      <c r="AE115" s="920"/>
      <c r="AF115" s="921">
        <v>45</v>
      </c>
      <c r="AG115" s="919"/>
      <c r="AH115" s="919"/>
      <c r="AI115" s="919"/>
      <c r="AJ115" s="920"/>
      <c r="AK115" s="921">
        <v>78</v>
      </c>
      <c r="AL115" s="919"/>
      <c r="AM115" s="919"/>
      <c r="AN115" s="919"/>
      <c r="AO115" s="920"/>
      <c r="AP115" s="922">
        <v>0</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v>33300</v>
      </c>
      <c r="BR115" s="817"/>
      <c r="BS115" s="817"/>
      <c r="BT115" s="817"/>
      <c r="BU115" s="817"/>
      <c r="BV115" s="817">
        <v>18000</v>
      </c>
      <c r="BW115" s="817"/>
      <c r="BX115" s="817"/>
      <c r="BY115" s="817"/>
      <c r="BZ115" s="817"/>
      <c r="CA115" s="817">
        <v>18900</v>
      </c>
      <c r="CB115" s="817"/>
      <c r="CC115" s="817"/>
      <c r="CD115" s="817"/>
      <c r="CE115" s="817"/>
      <c r="CF115" s="875">
        <v>1.1000000000000001</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562</v>
      </c>
      <c r="AB116" s="780"/>
      <c r="AC116" s="780"/>
      <c r="AD116" s="780"/>
      <c r="AE116" s="781"/>
      <c r="AF116" s="782" t="s">
        <v>122</v>
      </c>
      <c r="AG116" s="780"/>
      <c r="AH116" s="780"/>
      <c r="AI116" s="780"/>
      <c r="AJ116" s="781"/>
      <c r="AK116" s="782">
        <v>115</v>
      </c>
      <c r="AL116" s="780"/>
      <c r="AM116" s="780"/>
      <c r="AN116" s="780"/>
      <c r="AO116" s="781"/>
      <c r="AP116" s="824">
        <v>0</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455621</v>
      </c>
      <c r="AB117" s="903"/>
      <c r="AC117" s="903"/>
      <c r="AD117" s="903"/>
      <c r="AE117" s="904"/>
      <c r="AF117" s="905">
        <v>503197</v>
      </c>
      <c r="AG117" s="903"/>
      <c r="AH117" s="903"/>
      <c r="AI117" s="903"/>
      <c r="AJ117" s="904"/>
      <c r="AK117" s="905">
        <v>526662</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447</v>
      </c>
      <c r="BP119" s="878"/>
      <c r="BQ119" s="879">
        <v>4555881</v>
      </c>
      <c r="BR119" s="845"/>
      <c r="BS119" s="845"/>
      <c r="BT119" s="845"/>
      <c r="BU119" s="845"/>
      <c r="BV119" s="845">
        <v>4309556</v>
      </c>
      <c r="BW119" s="845"/>
      <c r="BX119" s="845"/>
      <c r="BY119" s="845"/>
      <c r="BZ119" s="845"/>
      <c r="CA119" s="845">
        <v>4092500</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2892425</v>
      </c>
      <c r="BR120" s="842"/>
      <c r="BS120" s="842"/>
      <c r="BT120" s="842"/>
      <c r="BU120" s="842"/>
      <c r="BV120" s="842">
        <v>3005718</v>
      </c>
      <c r="BW120" s="842"/>
      <c r="BX120" s="842"/>
      <c r="BY120" s="842"/>
      <c r="BZ120" s="842"/>
      <c r="CA120" s="842">
        <v>2852381</v>
      </c>
      <c r="CB120" s="842"/>
      <c r="CC120" s="842"/>
      <c r="CD120" s="842"/>
      <c r="CE120" s="842"/>
      <c r="CF120" s="866">
        <v>168.6</v>
      </c>
      <c r="CG120" s="867"/>
      <c r="CH120" s="867"/>
      <c r="CI120" s="867"/>
      <c r="CJ120" s="867"/>
      <c r="CK120" s="868" t="s">
        <v>451</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135211</v>
      </c>
      <c r="DR120" s="842"/>
      <c r="DS120" s="842"/>
      <c r="DT120" s="842"/>
      <c r="DU120" s="842"/>
      <c r="DV120" s="843">
        <v>8</v>
      </c>
      <c r="DW120" s="843"/>
      <c r="DX120" s="843"/>
      <c r="DY120" s="843"/>
      <c r="DZ120" s="844"/>
    </row>
    <row r="121" spans="1:130" s="218" customFormat="1" ht="26.25" customHeight="1" x14ac:dyDescent="0.2">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69023</v>
      </c>
      <c r="BR121" s="817"/>
      <c r="BS121" s="817"/>
      <c r="BT121" s="817"/>
      <c r="BU121" s="817"/>
      <c r="BV121" s="817">
        <v>57944</v>
      </c>
      <c r="BW121" s="817"/>
      <c r="BX121" s="817"/>
      <c r="BY121" s="817"/>
      <c r="BZ121" s="817"/>
      <c r="CA121" s="817">
        <v>84396</v>
      </c>
      <c r="CB121" s="817"/>
      <c r="CC121" s="817"/>
      <c r="CD121" s="817"/>
      <c r="CE121" s="817"/>
      <c r="CF121" s="875">
        <v>5</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v>53560</v>
      </c>
      <c r="DH121" s="817"/>
      <c r="DI121" s="817"/>
      <c r="DJ121" s="817"/>
      <c r="DK121" s="817"/>
      <c r="DL121" s="817">
        <v>48755</v>
      </c>
      <c r="DM121" s="817"/>
      <c r="DN121" s="817"/>
      <c r="DO121" s="817"/>
      <c r="DP121" s="817"/>
      <c r="DQ121" s="817">
        <v>43859</v>
      </c>
      <c r="DR121" s="817"/>
      <c r="DS121" s="817"/>
      <c r="DT121" s="817"/>
      <c r="DU121" s="817"/>
      <c r="DV121" s="794">
        <v>2.6</v>
      </c>
      <c r="DW121" s="794"/>
      <c r="DX121" s="794"/>
      <c r="DY121" s="794"/>
      <c r="DZ121" s="795"/>
    </row>
    <row r="122" spans="1:130" s="218" customFormat="1" ht="26.25" customHeight="1" x14ac:dyDescent="0.2">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2661848</v>
      </c>
      <c r="BR122" s="845"/>
      <c r="BS122" s="845"/>
      <c r="BT122" s="845"/>
      <c r="BU122" s="845"/>
      <c r="BV122" s="845">
        <v>2674078</v>
      </c>
      <c r="BW122" s="845"/>
      <c r="BX122" s="845"/>
      <c r="BY122" s="845"/>
      <c r="BZ122" s="845"/>
      <c r="CA122" s="845">
        <v>2624931</v>
      </c>
      <c r="CB122" s="845"/>
      <c r="CC122" s="845"/>
      <c r="CD122" s="845"/>
      <c r="CE122" s="845"/>
      <c r="CF122" s="846">
        <v>155.1</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11194</v>
      </c>
      <c r="DH122" s="817"/>
      <c r="DI122" s="817"/>
      <c r="DJ122" s="817"/>
      <c r="DK122" s="817"/>
      <c r="DL122" s="817">
        <v>8101</v>
      </c>
      <c r="DM122" s="817"/>
      <c r="DN122" s="817"/>
      <c r="DO122" s="817"/>
      <c r="DP122" s="817"/>
      <c r="DQ122" s="817">
        <v>5212</v>
      </c>
      <c r="DR122" s="817"/>
      <c r="DS122" s="817"/>
      <c r="DT122" s="817"/>
      <c r="DU122" s="817"/>
      <c r="DV122" s="794">
        <v>0.3</v>
      </c>
      <c r="DW122" s="794"/>
      <c r="DX122" s="794"/>
      <c r="DY122" s="794"/>
      <c r="DZ122" s="795"/>
    </row>
    <row r="123" spans="1:130" s="218" customFormat="1" ht="26.25" customHeight="1" x14ac:dyDescent="0.2">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455</v>
      </c>
      <c r="BP123" s="878"/>
      <c r="BQ123" s="832">
        <v>5623296</v>
      </c>
      <c r="BR123" s="833"/>
      <c r="BS123" s="833"/>
      <c r="BT123" s="833"/>
      <c r="BU123" s="833"/>
      <c r="BV123" s="833">
        <v>5737740</v>
      </c>
      <c r="BW123" s="833"/>
      <c r="BX123" s="833"/>
      <c r="BY123" s="833"/>
      <c r="BZ123" s="833"/>
      <c r="CA123" s="833">
        <v>5561708</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v>185384</v>
      </c>
      <c r="DH124" s="764"/>
      <c r="DI124" s="764"/>
      <c r="DJ124" s="764"/>
      <c r="DK124" s="765"/>
      <c r="DL124" s="766">
        <v>163959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45</v>
      </c>
      <c r="AB127" s="780"/>
      <c r="AC127" s="780"/>
      <c r="AD127" s="780"/>
      <c r="AE127" s="781"/>
      <c r="AF127" s="782">
        <v>45</v>
      </c>
      <c r="AG127" s="780"/>
      <c r="AH127" s="780"/>
      <c r="AI127" s="780"/>
      <c r="AJ127" s="781"/>
      <c r="AK127" s="782">
        <v>78</v>
      </c>
      <c r="AL127" s="780"/>
      <c r="AM127" s="780"/>
      <c r="AN127" s="780"/>
      <c r="AO127" s="781"/>
      <c r="AP127" s="824">
        <v>0</v>
      </c>
      <c r="AQ127" s="825"/>
      <c r="AR127" s="825"/>
      <c r="AS127" s="825"/>
      <c r="AT127" s="826"/>
      <c r="AU127" s="220"/>
      <c r="AV127" s="220"/>
      <c r="AW127" s="220"/>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11410</v>
      </c>
      <c r="AB128" s="801"/>
      <c r="AC128" s="801"/>
      <c r="AD128" s="801"/>
      <c r="AE128" s="802"/>
      <c r="AF128" s="803">
        <v>10842</v>
      </c>
      <c r="AG128" s="801"/>
      <c r="AH128" s="801"/>
      <c r="AI128" s="801"/>
      <c r="AJ128" s="802"/>
      <c r="AK128" s="803">
        <v>10732</v>
      </c>
      <c r="AL128" s="801"/>
      <c r="AM128" s="801"/>
      <c r="AN128" s="801"/>
      <c r="AO128" s="802"/>
      <c r="AP128" s="804"/>
      <c r="AQ128" s="805"/>
      <c r="AR128" s="805"/>
      <c r="AS128" s="805"/>
      <c r="AT128" s="806"/>
      <c r="AU128" s="220"/>
      <c r="AV128" s="220"/>
      <c r="AW128" s="220"/>
      <c r="AX128" s="807" t="s">
        <v>469</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v>33300</v>
      </c>
      <c r="DH128" s="791"/>
      <c r="DI128" s="791"/>
      <c r="DJ128" s="791"/>
      <c r="DK128" s="791"/>
      <c r="DL128" s="791">
        <v>18000</v>
      </c>
      <c r="DM128" s="791"/>
      <c r="DN128" s="791"/>
      <c r="DO128" s="791"/>
      <c r="DP128" s="791"/>
      <c r="DQ128" s="791">
        <v>18900</v>
      </c>
      <c r="DR128" s="791"/>
      <c r="DS128" s="791"/>
      <c r="DT128" s="791"/>
      <c r="DU128" s="791"/>
      <c r="DV128" s="792">
        <v>1.1000000000000001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1966867</v>
      </c>
      <c r="AB129" s="780"/>
      <c r="AC129" s="780"/>
      <c r="AD129" s="780"/>
      <c r="AE129" s="781"/>
      <c r="AF129" s="782">
        <v>1985374</v>
      </c>
      <c r="AG129" s="780"/>
      <c r="AH129" s="780"/>
      <c r="AI129" s="780"/>
      <c r="AJ129" s="781"/>
      <c r="AK129" s="782">
        <v>1996721</v>
      </c>
      <c r="AL129" s="780"/>
      <c r="AM129" s="780"/>
      <c r="AN129" s="780"/>
      <c r="AO129" s="781"/>
      <c r="AP129" s="783"/>
      <c r="AQ129" s="784"/>
      <c r="AR129" s="784"/>
      <c r="AS129" s="784"/>
      <c r="AT129" s="785"/>
      <c r="AU129" s="221"/>
      <c r="AV129" s="221"/>
      <c r="AW129" s="221"/>
      <c r="AX129" s="751" t="s">
        <v>472</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286901</v>
      </c>
      <c r="AB130" s="780"/>
      <c r="AC130" s="780"/>
      <c r="AD130" s="780"/>
      <c r="AE130" s="781"/>
      <c r="AF130" s="782">
        <v>296278</v>
      </c>
      <c r="AG130" s="780"/>
      <c r="AH130" s="780"/>
      <c r="AI130" s="780"/>
      <c r="AJ130" s="781"/>
      <c r="AK130" s="782">
        <v>304732</v>
      </c>
      <c r="AL130" s="780"/>
      <c r="AM130" s="780"/>
      <c r="AN130" s="780"/>
      <c r="AO130" s="781"/>
      <c r="AP130" s="783"/>
      <c r="AQ130" s="784"/>
      <c r="AR130" s="784"/>
      <c r="AS130" s="784"/>
      <c r="AT130" s="785"/>
      <c r="AU130" s="221"/>
      <c r="AV130" s="221"/>
      <c r="AW130" s="221"/>
      <c r="AX130" s="751" t="s">
        <v>475</v>
      </c>
      <c r="AY130" s="752"/>
      <c r="AZ130" s="752"/>
      <c r="BA130" s="752"/>
      <c r="BB130" s="752"/>
      <c r="BC130" s="752"/>
      <c r="BD130" s="752"/>
      <c r="BE130" s="753"/>
      <c r="BF130" s="754">
        <v>11.1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1679966</v>
      </c>
      <c r="AB131" s="764"/>
      <c r="AC131" s="764"/>
      <c r="AD131" s="764"/>
      <c r="AE131" s="765"/>
      <c r="AF131" s="766">
        <v>1689096</v>
      </c>
      <c r="AG131" s="764"/>
      <c r="AH131" s="764"/>
      <c r="AI131" s="764"/>
      <c r="AJ131" s="765"/>
      <c r="AK131" s="766">
        <v>1691989</v>
      </c>
      <c r="AL131" s="764"/>
      <c r="AM131" s="764"/>
      <c r="AN131" s="764"/>
      <c r="AO131" s="765"/>
      <c r="AP131" s="767"/>
      <c r="AQ131" s="768"/>
      <c r="AR131" s="768"/>
      <c r="AS131" s="768"/>
      <c r="AT131" s="769"/>
      <c r="AU131" s="221"/>
      <c r="AV131" s="221"/>
      <c r="AW131" s="221"/>
      <c r="AX131" s="729" t="s">
        <v>477</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9.3638799830000004</v>
      </c>
      <c r="AB132" s="745"/>
      <c r="AC132" s="745"/>
      <c r="AD132" s="745"/>
      <c r="AE132" s="746"/>
      <c r="AF132" s="747">
        <v>11.608398810000001</v>
      </c>
      <c r="AG132" s="745"/>
      <c r="AH132" s="745"/>
      <c r="AI132" s="745"/>
      <c r="AJ132" s="746"/>
      <c r="AK132" s="747">
        <v>12.48223245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8.4</v>
      </c>
      <c r="AB133" s="724"/>
      <c r="AC133" s="724"/>
      <c r="AD133" s="724"/>
      <c r="AE133" s="725"/>
      <c r="AF133" s="723">
        <v>9.5</v>
      </c>
      <c r="AG133" s="724"/>
      <c r="AH133" s="724"/>
      <c r="AI133" s="724"/>
      <c r="AJ133" s="725"/>
      <c r="AK133" s="723">
        <v>11.1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fQCtR7dx01ajxWtzW3yBe3RZE3haCK9rHmj5EptXujegVLkzMdkYiX3RnphG5hWH6Oe6jLgAdzdeytfKzmfew==" saltValue="UN+FRuHyC6U8doJZILQh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481</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SSd/EQ8muIhKDjtmXxjvGNRd0D/yCojyra/tO9uBgNWItRr4LXOIJxyit2rjpq4AgyVkeWhiatZSWH4SE/GtQ==" saltValue="fa1z3kdlFrz2oWlmMA7I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zRsVuqLeaZzmFwsRVox7/WEk2uAJOyuG81xptWO6WB822mkH1fnONXg0dO45W8JvHk/+ba2JgLJ8wJ9wphqgw==" saltValue="i/Raxnh9fORUDnEf0r8V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484</v>
      </c>
      <c r="AP7" s="260"/>
      <c r="AQ7" s="261" t="s">
        <v>485</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486</v>
      </c>
      <c r="AQ8" s="267" t="s">
        <v>487</v>
      </c>
      <c r="AR8" s="268" t="s">
        <v>488</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489</v>
      </c>
      <c r="AL9" s="1131"/>
      <c r="AM9" s="1131"/>
      <c r="AN9" s="1132"/>
      <c r="AO9" s="269">
        <v>618431</v>
      </c>
      <c r="AP9" s="269">
        <v>282389</v>
      </c>
      <c r="AQ9" s="270">
        <v>289558</v>
      </c>
      <c r="AR9" s="271">
        <v>-2.5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490</v>
      </c>
      <c r="AL10" s="1131"/>
      <c r="AM10" s="1131"/>
      <c r="AN10" s="1132"/>
      <c r="AO10" s="272">
        <v>58454</v>
      </c>
      <c r="AP10" s="272">
        <v>26691</v>
      </c>
      <c r="AQ10" s="273">
        <v>31838</v>
      </c>
      <c r="AR10" s="274">
        <v>-16.2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491</v>
      </c>
      <c r="AL11" s="1131"/>
      <c r="AM11" s="1131"/>
      <c r="AN11" s="1132"/>
      <c r="AO11" s="272" t="s">
        <v>492</v>
      </c>
      <c r="AP11" s="272" t="s">
        <v>492</v>
      </c>
      <c r="AQ11" s="273">
        <v>5309</v>
      </c>
      <c r="AR11" s="274" t="s">
        <v>492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493</v>
      </c>
      <c r="AL12" s="1131"/>
      <c r="AM12" s="1131"/>
      <c r="AN12" s="1132"/>
      <c r="AO12" s="272" t="s">
        <v>492</v>
      </c>
      <c r="AP12" s="272" t="s">
        <v>492</v>
      </c>
      <c r="AQ12" s="273" t="s">
        <v>492</v>
      </c>
      <c r="AR12" s="274" t="s">
        <v>492</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494</v>
      </c>
      <c r="AL13" s="1131"/>
      <c r="AM13" s="1131"/>
      <c r="AN13" s="1132"/>
      <c r="AO13" s="272">
        <v>33869</v>
      </c>
      <c r="AP13" s="272">
        <v>15465</v>
      </c>
      <c r="AQ13" s="273">
        <v>8195</v>
      </c>
      <c r="AR13" s="274">
        <v>88.7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495</v>
      </c>
      <c r="AL14" s="1131"/>
      <c r="AM14" s="1131"/>
      <c r="AN14" s="1132"/>
      <c r="AO14" s="272">
        <v>9413</v>
      </c>
      <c r="AP14" s="272">
        <v>4298</v>
      </c>
      <c r="AQ14" s="273">
        <v>5752</v>
      </c>
      <c r="AR14" s="274">
        <v>-25.3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496</v>
      </c>
      <c r="AL15" s="1134"/>
      <c r="AM15" s="1134"/>
      <c r="AN15" s="1135"/>
      <c r="AO15" s="272">
        <v>-52018</v>
      </c>
      <c r="AP15" s="272">
        <v>-23753</v>
      </c>
      <c r="AQ15" s="273">
        <v>-17150</v>
      </c>
      <c r="AR15" s="274">
        <v>38.5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668149</v>
      </c>
      <c r="AP16" s="272">
        <v>305091</v>
      </c>
      <c r="AQ16" s="273">
        <v>323504</v>
      </c>
      <c r="AR16" s="274">
        <v>-5.7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501</v>
      </c>
      <c r="AL21" s="1137"/>
      <c r="AM21" s="1137"/>
      <c r="AN21" s="1138"/>
      <c r="AO21" s="285">
        <v>26.48</v>
      </c>
      <c r="AP21" s="286">
        <v>26.26</v>
      </c>
      <c r="AQ21" s="287">
        <v>0.22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502</v>
      </c>
      <c r="AL22" s="1137"/>
      <c r="AM22" s="1137"/>
      <c r="AN22" s="1138"/>
      <c r="AO22" s="290">
        <v>95</v>
      </c>
      <c r="AP22" s="291">
        <v>94.5</v>
      </c>
      <c r="AQ22" s="292">
        <v>0.5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484</v>
      </c>
      <c r="AP30" s="260"/>
      <c r="AQ30" s="261" t="s">
        <v>485</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486</v>
      </c>
      <c r="AQ31" s="267" t="s">
        <v>487</v>
      </c>
      <c r="AR31" s="268" t="s">
        <v>488</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506</v>
      </c>
      <c r="AL32" s="1121"/>
      <c r="AM32" s="1121"/>
      <c r="AN32" s="1122"/>
      <c r="AO32" s="300">
        <v>475331</v>
      </c>
      <c r="AP32" s="300">
        <v>217046</v>
      </c>
      <c r="AQ32" s="301">
        <v>167749</v>
      </c>
      <c r="AR32" s="302">
        <v>29.4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507</v>
      </c>
      <c r="AL33" s="1121"/>
      <c r="AM33" s="1121"/>
      <c r="AN33" s="1122"/>
      <c r="AO33" s="300" t="s">
        <v>492</v>
      </c>
      <c r="AP33" s="300" t="s">
        <v>492</v>
      </c>
      <c r="AQ33" s="301" t="s">
        <v>492</v>
      </c>
      <c r="AR33" s="302" t="s">
        <v>492</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508</v>
      </c>
      <c r="AL34" s="1121"/>
      <c r="AM34" s="1121"/>
      <c r="AN34" s="1122"/>
      <c r="AO34" s="300" t="s">
        <v>492</v>
      </c>
      <c r="AP34" s="300" t="s">
        <v>492</v>
      </c>
      <c r="AQ34" s="301" t="s">
        <v>492</v>
      </c>
      <c r="AR34" s="302" t="s">
        <v>492</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509</v>
      </c>
      <c r="AL35" s="1121"/>
      <c r="AM35" s="1121"/>
      <c r="AN35" s="1122"/>
      <c r="AO35" s="300">
        <v>40764</v>
      </c>
      <c r="AP35" s="300">
        <v>18614</v>
      </c>
      <c r="AQ35" s="301">
        <v>32778</v>
      </c>
      <c r="AR35" s="302">
        <v>-43.2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510</v>
      </c>
      <c r="AL36" s="1121"/>
      <c r="AM36" s="1121"/>
      <c r="AN36" s="1122"/>
      <c r="AO36" s="300">
        <v>10374</v>
      </c>
      <c r="AP36" s="300">
        <v>4737</v>
      </c>
      <c r="AQ36" s="301">
        <v>4535</v>
      </c>
      <c r="AR36" s="302">
        <v>4.5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511</v>
      </c>
      <c r="AL37" s="1121"/>
      <c r="AM37" s="1121"/>
      <c r="AN37" s="1122"/>
      <c r="AO37" s="300">
        <v>78</v>
      </c>
      <c r="AP37" s="300">
        <v>36</v>
      </c>
      <c r="AQ37" s="301">
        <v>1146</v>
      </c>
      <c r="AR37" s="302">
        <v>-96.9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512</v>
      </c>
      <c r="AL38" s="1124"/>
      <c r="AM38" s="1124"/>
      <c r="AN38" s="1125"/>
      <c r="AO38" s="303">
        <v>115</v>
      </c>
      <c r="AP38" s="303">
        <v>53</v>
      </c>
      <c r="AQ38" s="304">
        <v>37</v>
      </c>
      <c r="AR38" s="292">
        <v>43.2</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513</v>
      </c>
      <c r="AL39" s="1124"/>
      <c r="AM39" s="1124"/>
      <c r="AN39" s="1125"/>
      <c r="AO39" s="300">
        <v>-10732</v>
      </c>
      <c r="AP39" s="300">
        <v>-4900</v>
      </c>
      <c r="AQ39" s="301">
        <v>-7395</v>
      </c>
      <c r="AR39" s="302">
        <v>-33.700000000000003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514</v>
      </c>
      <c r="AL40" s="1121"/>
      <c r="AM40" s="1121"/>
      <c r="AN40" s="1122"/>
      <c r="AO40" s="300">
        <v>-304732</v>
      </c>
      <c r="AP40" s="300">
        <v>-139147</v>
      </c>
      <c r="AQ40" s="301">
        <v>-144519</v>
      </c>
      <c r="AR40" s="302">
        <v>-3.7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211198</v>
      </c>
      <c r="AP41" s="300">
        <v>96437</v>
      </c>
      <c r="AQ41" s="301">
        <v>54333</v>
      </c>
      <c r="AR41" s="302">
        <v>77.5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484</v>
      </c>
      <c r="AN49" s="1115" t="s">
        <v>517</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518</v>
      </c>
      <c r="AO50" s="317" t="s">
        <v>519</v>
      </c>
      <c r="AP50" s="318" t="s">
        <v>520</v>
      </c>
      <c r="AQ50" s="319" t="s">
        <v>521</v>
      </c>
      <c r="AR50" s="320" t="s">
        <v>522</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874362</v>
      </c>
      <c r="AN51" s="322">
        <v>337201</v>
      </c>
      <c r="AO51" s="323">
        <v>32.700000000000003</v>
      </c>
      <c r="AP51" s="324">
        <v>332350</v>
      </c>
      <c r="AQ51" s="325">
        <v>4.9000000000000004</v>
      </c>
      <c r="AR51" s="326">
        <v>27.8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727097</v>
      </c>
      <c r="AN52" s="330">
        <v>280408</v>
      </c>
      <c r="AO52" s="331">
        <v>88.4</v>
      </c>
      <c r="AP52" s="332">
        <v>200453</v>
      </c>
      <c r="AQ52" s="333">
        <v>0.7</v>
      </c>
      <c r="AR52" s="334">
        <v>87.7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1137941</v>
      </c>
      <c r="AN53" s="322">
        <v>454268</v>
      </c>
      <c r="AO53" s="323">
        <v>34.700000000000003</v>
      </c>
      <c r="AP53" s="324">
        <v>362690</v>
      </c>
      <c r="AQ53" s="325">
        <v>9.1</v>
      </c>
      <c r="AR53" s="326">
        <v>25.6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1095345</v>
      </c>
      <c r="AN54" s="330">
        <v>437263</v>
      </c>
      <c r="AO54" s="331">
        <v>55.9</v>
      </c>
      <c r="AP54" s="332">
        <v>172580</v>
      </c>
      <c r="AQ54" s="333">
        <v>-13.9</v>
      </c>
      <c r="AR54" s="334">
        <v>69.8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411527</v>
      </c>
      <c r="AN55" s="322">
        <v>172187</v>
      </c>
      <c r="AO55" s="323">
        <v>-62.1</v>
      </c>
      <c r="AP55" s="324">
        <v>296093</v>
      </c>
      <c r="AQ55" s="325">
        <v>-18.399999999999999</v>
      </c>
      <c r="AR55" s="326">
        <v>-43.7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289946</v>
      </c>
      <c r="AN56" s="330">
        <v>121316</v>
      </c>
      <c r="AO56" s="331">
        <v>-72.3</v>
      </c>
      <c r="AP56" s="332">
        <v>140545</v>
      </c>
      <c r="AQ56" s="333">
        <v>-18.600000000000001</v>
      </c>
      <c r="AR56" s="334">
        <v>-53.7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605398</v>
      </c>
      <c r="AN57" s="322">
        <v>266813</v>
      </c>
      <c r="AO57" s="323">
        <v>55</v>
      </c>
      <c r="AP57" s="324">
        <v>308655</v>
      </c>
      <c r="AQ57" s="325">
        <v>4.2</v>
      </c>
      <c r="AR57" s="326">
        <v>50.8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448040</v>
      </c>
      <c r="AN58" s="330">
        <v>197461</v>
      </c>
      <c r="AO58" s="331">
        <v>62.8</v>
      </c>
      <c r="AP58" s="332">
        <v>169887</v>
      </c>
      <c r="AQ58" s="333">
        <v>20.9</v>
      </c>
      <c r="AR58" s="334">
        <v>41.9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551390</v>
      </c>
      <c r="AN59" s="322">
        <v>251776</v>
      </c>
      <c r="AO59" s="323">
        <v>-5.6</v>
      </c>
      <c r="AP59" s="324">
        <v>325476</v>
      </c>
      <c r="AQ59" s="325">
        <v>5.4</v>
      </c>
      <c r="AR59" s="326">
        <v>-11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429145</v>
      </c>
      <c r="AN60" s="330">
        <v>195957</v>
      </c>
      <c r="AO60" s="331">
        <v>-0.8</v>
      </c>
      <c r="AP60" s="332">
        <v>190204</v>
      </c>
      <c r="AQ60" s="333">
        <v>12</v>
      </c>
      <c r="AR60" s="334">
        <v>-12.8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716124</v>
      </c>
      <c r="AN61" s="337">
        <v>296449</v>
      </c>
      <c r="AO61" s="338">
        <v>10.9</v>
      </c>
      <c r="AP61" s="339">
        <v>325053</v>
      </c>
      <c r="AQ61" s="340">
        <v>1</v>
      </c>
      <c r="AR61" s="326">
        <v>9.9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597915</v>
      </c>
      <c r="AN62" s="330">
        <v>246481</v>
      </c>
      <c r="AO62" s="331">
        <v>26.8</v>
      </c>
      <c r="AP62" s="332">
        <v>174734</v>
      </c>
      <c r="AQ62" s="333">
        <v>0.2</v>
      </c>
      <c r="AR62" s="334">
        <v>26.6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uDAA3VM0dqCtr4lOcktg1c4PBD8XWCzY//5+xPown/cKqN99g0Fvonh7luYigls29LCKsnxiFPeSuEhUb1wYPg==" saltValue="XX9GZSI6UYY+OO3dJj8fm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481</v>
      </c>
    </row>
    <row r="121" spans="125:125" ht="13.5" hidden="1" customHeight="1" x14ac:dyDescent="0.2">
      <c r="DU121" s="247"/>
    </row>
  </sheetData>
  <sheetProtection algorithmName="SHA-512" hashValue="vOcFearMZAbKvfvXcUr+ditMtgIbmV8zqXk6U0MGV2XNHzXcbCOLyVNdAm6QIXWwZcYOm8hZTqxwqviktiNHcg==" saltValue="yOXOUMVedh+E4vDnbur9z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481</v>
      </c>
    </row>
  </sheetData>
  <sheetProtection algorithmName="SHA-512" hashValue="UemH6CVZfIXWuOyYNSGpXuOg0sNKgYgpSuDeYpFbvmpXKq801mrID98FBeSI3+Csxyfp/2WYvMLxRi1KQU9hlg==" saltValue="c2KtiLWbnfU0ljxTibsIL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39" t="s">
        <v>3</v>
      </c>
      <c r="D47" s="1139"/>
      <c r="E47" s="1140"/>
      <c r="F47" s="11">
        <v>31.25</v>
      </c>
      <c r="G47" s="12">
        <v>34.979999999999997</v>
      </c>
      <c r="H47" s="12">
        <v>47.6</v>
      </c>
      <c r="I47" s="12">
        <v>48.28</v>
      </c>
      <c r="J47" s="13">
        <v>52.1</v>
      </c>
    </row>
    <row r="48" spans="2:10" ht="57.75" customHeight="1" x14ac:dyDescent="0.2">
      <c r="B48" s="14"/>
      <c r="C48" s="1141" t="s">
        <v>4</v>
      </c>
      <c r="D48" s="1141"/>
      <c r="E48" s="1142"/>
      <c r="F48" s="15">
        <v>9.36</v>
      </c>
      <c r="G48" s="16">
        <v>14.07</v>
      </c>
      <c r="H48" s="16">
        <v>7.18</v>
      </c>
      <c r="I48" s="16">
        <v>8.14</v>
      </c>
      <c r="J48" s="17">
        <v>8.84</v>
      </c>
    </row>
    <row r="49" spans="2:10" ht="57.75" customHeight="1" thickBot="1" x14ac:dyDescent="0.25">
      <c r="B49" s="18"/>
      <c r="C49" s="1143" t="s">
        <v>5</v>
      </c>
      <c r="D49" s="1143"/>
      <c r="E49" s="1144"/>
      <c r="F49" s="19">
        <v>4.42</v>
      </c>
      <c r="G49" s="20">
        <v>12.48</v>
      </c>
      <c r="H49" s="20">
        <v>3.72</v>
      </c>
      <c r="I49" s="20">
        <v>2.15</v>
      </c>
      <c r="J49" s="21">
        <v>8.83</v>
      </c>
    </row>
    <row r="50" spans="2:10" ht="13.2" x14ac:dyDescent="0.2"/>
  </sheetData>
  <sheetProtection algorithmName="SHA-512" hashValue="2DzB/ADzUpep67oM2WCmSV/a48CM+0PvaipPgSuYaHv9Y9dAPS/qycnqzHXQAAxx+5mrTObz5q0HMC3k7a86Bg==" saltValue="dZJuMzSp6y3UPLlFtvSt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2026-03-10T00:01:11Z</cp:lastPrinted>
  <dcterms:created xsi:type="dcterms:W3CDTF">2026-02-26T10:08:05Z</dcterms:created>
  <dcterms:modified xsi:type="dcterms:W3CDTF">2026-03-10T00:03:39Z</dcterms:modified>
  <cp:category/>
</cp:coreProperties>
</file>