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0.40\zaisei\R６年度\6公営企業・三セク\20250122公営企業に係る経営比較分析表（令和５年度決算）の分析等について\"/>
    </mc:Choice>
  </mc:AlternateContent>
  <xr:revisionPtr revIDLastSave="0" documentId="13_ncr:1_{DD53FABE-89B1-49AC-95F7-C5BA13F60E46}" xr6:coauthVersionLast="47" xr6:coauthVersionMax="47" xr10:uidLastSave="{00000000-0000-0000-0000-000000000000}"/>
  <workbookProtection workbookAlgorithmName="SHA-512" workbookHashValue="tkjh/woW+3X+eQE0rymUYYjwNVGVqHP01eDsFsVn8rJfLLTFA7X5X0UiqM/ICD9LbQhUDLmO8FJbV1i1jy6fBg==" workbookSaltValue="HCpgQziLwLW26MSsgCynvw=="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BB10" i="4"/>
  <c r="AL10" i="4"/>
  <c r="BB8" i="4"/>
  <c r="AT8" i="4"/>
  <c r="AL8" i="4"/>
  <c r="P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<sst xmlns="http://schemas.openxmlformats.org/spreadsheetml/2006/main" count="233" uniqueCount="117">
  <si>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</si>
  <si>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</si>
  <si>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</si>
  <si>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</si>
  <si>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</si>
  <si>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</si>
  <si>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</si>
  <si>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</si>
  <si>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</si>
  <si>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</si>
  <si>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</si>
  <si>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</si>
  <si>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</si>
  <si>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</si>
  <si>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</si>
  <si>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</si>
  <si>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</si>
  <si>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</si>
  <si>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</si>
  <si>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</si>
  <si>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</si>
  <si>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</si>
  <si>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</si>
  <si>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</si>
  <si>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</si>
  <si>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</si>
  <si>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</si>
  <si>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</si>
  <si>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</si>
  <si>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</si>
  <si>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</si>
  <si>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</si>
  <si>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</si>
  <si>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</si>
  <si>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</si>
  <si>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</si>
  <si>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</si>
  <si>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</si>
  <si>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</si>
  <si>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</si>
  <si>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</si>
  <si>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</si>
  <si>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</si>
  <si>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</si>
  <si>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</si>
  <si>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</si>
  <si>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</si>
  <si>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</si>
  <si>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</si>
  <si>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</si>
  <si>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</si>
  <si>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</si>
  <si>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</si>
  <si>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</si>
  <si>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</si>
  <si>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</si>
  <si>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</si>
  <si>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</si>
  <si>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</si>
  <si>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</si>
  <si>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</si>
  <si>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</si>
  <si>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</si>
  <si>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</si>
  <si>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</si>
  <si>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</si>
  <si>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</si>
  <si>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</si>
  <si>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</si>
  <si>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</si>
  <si>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</si>
  <si>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</si>
  <si>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</si>
  <si>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</si>
  <si>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</si>
  <si>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</si>
  <si>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</si>
  <si>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</si>
  <si>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</si>
  <si>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</si>
  <si>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</si>
  <si>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</si>
  <si>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</si>
  <si>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</si>
  <si>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</si>
  <si>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</si>
  <si>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</si>
  <si>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</si>
  <si>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</si>
  <si>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</si>
  <si>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</si>
  <si>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</si>
  <si>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</si>
  <si>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</si>
  <si>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</si>
  <si>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</si>
  <si>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</si>
  <si>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</si>
  <si>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</si>
  <si>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</si>
  <si>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</si>
  <si>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</si>
  <si>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</si>
  <si>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</si>
  <si>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</si>
  <si>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</si>
  <si>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</si>
  <si>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</si>
  <si>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</si>
  <si>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</si>
  <si>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</si>
  <si>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</si>
  <si>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</si>
  <si>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</si>
  <si>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平成8年～平成18年度に実施した統合簡水事業で主な管路を更新したため、近年では大規模な更新の実施の必要はなく、軽微な修繕で対応できている。</t>
    <phoneticPr fontId="4"/>
  </si>
  <si>
    <t>　長距離導水及び送水のため、給水原価の大幅な改善を図るのは困難な状況である。このような、地理的な不利と人口減の影響で大変厳しい運営になっているが、令和7年度より柳井地域で水道事業の広域化を行う予定となった。このことで劇的改善が見込まれるわけではないが、今後も町民にとって安心・安全な水道事業を持続する努力を行う。</t>
    <rPh sb="73" eb="75">
      <t>レイワ</t>
    </rPh>
    <rPh sb="76" eb="78">
      <t>ネンド</t>
    </rPh>
    <phoneticPr fontId="4"/>
  </si>
  <si>
    <t>　当年度に収益的収支比率が減少した理由は総収益が約16百万円減少したためである。令和6年度から企業会計移行のため令和6年3月末で打ち切り決算となり2.3月分の料金収入が減になったことで、料金収入が前年度比で10百万円減少したことが総収益の減少の要因となった。当町の水道事業は、人口減少の影響で料金収入は年々減少傾向であることに加え、水源地まで遠いことや集落が点在しているため、管路の延長が長く、構造的に高コスト経営となっている。そのため収益的収支に関する繰入金が多い。
　企業債残高対給水収益比率は、近年大規模な企業債発行はなく、類似団体と比較して抑えられている。
　料金回収率は、悪化傾向が続いている。
　施設利用率は、類似団体と比べてもかなり低い状況である。これは、当町の人口減少が速いペースで進んでおり、配水能力に比べて配水量が低いためである。今後、大規模更新を迎える際はスペックを落とした設備で行う必要がある。
　有収率は、類似団体平均を上回っている。漏水対応・点検等を担当職員が迅速・丁寧に行っている成果でもある。引き続き、有収率の向上を目指している。</t>
    <rPh sb="13" eb="15">
      <t>ゲンショウ</t>
    </rPh>
    <rPh sb="30" eb="32">
      <t>ゲンショウ</t>
    </rPh>
    <rPh sb="40" eb="42">
      <t>レイワ</t>
    </rPh>
    <rPh sb="43" eb="45">
      <t>ネンド</t>
    </rPh>
    <rPh sb="47" eb="51">
      <t>キギョウカイケイ</t>
    </rPh>
    <rPh sb="51" eb="53">
      <t>イコウ</t>
    </rPh>
    <rPh sb="56" eb="58">
      <t>レイワ</t>
    </rPh>
    <rPh sb="59" eb="60">
      <t>ネン</t>
    </rPh>
    <rPh sb="61" eb="62">
      <t>ツキ</t>
    </rPh>
    <rPh sb="62" eb="63">
      <t>マツ</t>
    </rPh>
    <rPh sb="64" eb="65">
      <t>ウ</t>
    </rPh>
    <rPh sb="66" eb="67">
      <t>キ</t>
    </rPh>
    <rPh sb="68" eb="70">
      <t>ケッサン</t>
    </rPh>
    <rPh sb="76" eb="77">
      <t>ツキ</t>
    </rPh>
    <rPh sb="77" eb="78">
      <t>ブン</t>
    </rPh>
    <rPh sb="79" eb="83">
      <t>リョウキンシュウニュウ</t>
    </rPh>
    <rPh sb="84" eb="85">
      <t>ゲン</t>
    </rPh>
    <rPh sb="93" eb="97">
      <t>リョウキンシュウニュウ</t>
    </rPh>
    <rPh sb="98" eb="102">
      <t>ゼンネンドヒ</t>
    </rPh>
    <rPh sb="105" eb="108">
      <t>ヒャクマンエン</t>
    </rPh>
    <rPh sb="108" eb="110">
      <t>ゲンショウ</t>
    </rPh>
    <rPh sb="115" eb="118">
      <t>ソウシュウエキ</t>
    </rPh>
    <rPh sb="119" eb="121">
      <t>ゲンショウ</t>
    </rPh>
    <rPh sb="129" eb="131">
      <t>トウチョウ</t>
    </rPh>
    <rPh sb="132" eb="136">
      <t>スイドウジギョウ</t>
    </rPh>
    <rPh sb="420" eb="422">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</si>
</sst>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0.27</c:v>
                </c:pt>
                <c:pt idx="4" formatCode="#,##0.00;&quot;△&quot;#,##0.00;&quot;-&quot;">
                  <c:v>0.27</c:v>
                </c:pt>
              </c:numCache>
            </c:numRef>
          </c:val>
          <c:extLst>
            <c:ext xmlns:c16="http://schemas.microsoft.com/office/drawing/2014/chart" uri="{C3380CC4-5D6E-409C-BE32-E72D297353CC}">
              <c16:uniqueId val="{00000000-A2CC-497C-8FF1-EFC6F104D09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A2CC-497C-8FF1-EFC6F104D09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38.159999999999997</c:v>
                </c:pt>
                <c:pt idx="1">
                  <c:v>36.17</c:v>
                </c:pt>
                <c:pt idx="2">
                  <c:v>35.479999999999997</c:v>
                </c:pt>
                <c:pt idx="3">
                  <c:v>34.57</c:v>
                </c:pt>
                <c:pt idx="4">
                  <c:v>35.65</c:v>
                </c:pt>
              </c:numCache>
            </c:numRef>
          </c:val>
          <c:extLst>
            <c:ext xmlns:c16="http://schemas.microsoft.com/office/drawing/2014/chart" uri="{C3380CC4-5D6E-409C-BE32-E72D297353CC}">
              <c16:uniqueId val="{00000000-5925-4BAA-9805-94D7D67932C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5925-4BAA-9805-94D7D67932C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79.819999999999993</c:v>
                </c:pt>
                <c:pt idx="1">
                  <c:v>80.94</c:v>
                </c:pt>
                <c:pt idx="2">
                  <c:v>80.22</c:v>
                </c:pt>
                <c:pt idx="3">
                  <c:v>79.12</c:v>
                </c:pt>
                <c:pt idx="4">
                  <c:v>74.37</c:v>
                </c:pt>
              </c:numCache>
            </c:numRef>
          </c:val>
          <c:extLst>
            <c:ext xmlns:c16="http://schemas.microsoft.com/office/drawing/2014/chart" uri="{C3380CC4-5D6E-409C-BE32-E72D297353CC}">
              <c16:uniqueId val="{00000000-B557-422C-B7FA-427A98563F3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B557-422C-B7FA-427A98563F3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93.75</c:v>
                </c:pt>
                <c:pt idx="1">
                  <c:v>92.82</c:v>
                </c:pt>
                <c:pt idx="2">
                  <c:v>88.2</c:v>
                </c:pt>
                <c:pt idx="3">
                  <c:v>96.41</c:v>
                </c:pt>
                <c:pt idx="4">
                  <c:v>91.73</c:v>
                </c:pt>
              </c:numCache>
            </c:numRef>
          </c:val>
          <c:extLst>
            <c:ext xmlns:c16="http://schemas.microsoft.com/office/drawing/2014/chart" uri="{C3380CC4-5D6E-409C-BE32-E72D297353CC}">
              <c16:uniqueId val="{00000000-7AD2-4BC9-B5E0-2F473F095A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7AD2-4BC9-B5E0-2F473F095A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1-4863-BFF9-0D2EB91D57C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1-4863-BFF9-0D2EB91D57C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7-46A2-9694-3CD9AD3B21A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7-46A2-9694-3CD9AD3B21A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5-4676-A4E1-77FCD773483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5-4676-A4E1-77FCD773483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D-40A3-AE4C-87127726BB1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D-40A3-AE4C-87127726BB1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410</c:v>
                </c:pt>
                <c:pt idx="1">
                  <c:v>375.53</c:v>
                </c:pt>
                <c:pt idx="2">
                  <c:v>343.74</c:v>
                </c:pt>
                <c:pt idx="3">
                  <c:v>318.92</c:v>
                </c:pt>
                <c:pt idx="4">
                  <c:v>343.61</c:v>
                </c:pt>
              </c:numCache>
            </c:numRef>
          </c:val>
          <c:extLst>
            <c:ext xmlns:c16="http://schemas.microsoft.com/office/drawing/2014/chart" uri="{C3380CC4-5D6E-409C-BE32-E72D297353CC}">
              <c16:uniqueId val="{00000000-A343-455D-B919-F98C1559084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A343-455D-B919-F98C1559084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50.85</c:v>
                </c:pt>
                <c:pt idx="1">
                  <c:v>48.05</c:v>
                </c:pt>
                <c:pt idx="2">
                  <c:v>46.76</c:v>
                </c:pt>
                <c:pt idx="3">
                  <c:v>44.15</c:v>
                </c:pt>
                <c:pt idx="4">
                  <c:v>39.4</c:v>
                </c:pt>
              </c:numCache>
            </c:numRef>
          </c:val>
          <c:extLst>
            <c:ext xmlns:c16="http://schemas.microsoft.com/office/drawing/2014/chart" uri="{C3380CC4-5D6E-409C-BE32-E72D297353CC}">
              <c16:uniqueId val="{00000000-5304-46F2-A132-3911DDDB447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5304-46F2-A132-3911DDDB447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528.54</c:v>
                </c:pt>
                <c:pt idx="1">
                  <c:v>570.79</c:v>
                </c:pt>
                <c:pt idx="2">
                  <c:v>589.57000000000005</c:v>
                </c:pt>
                <c:pt idx="3">
                  <c:v>622.07000000000005</c:v>
                </c:pt>
                <c:pt idx="4">
                  <c:v>589.25</c:v>
                </c:pt>
              </c:numCache>
            </c:numRef>
          </c:val>
          <c:extLst>
            <c:ext xmlns:c16="http://schemas.microsoft.com/office/drawing/2014/chart" uri="{C3380CC4-5D6E-409C-BE32-E72D297353CC}">
              <c16:uniqueId val="{00000000-9490-4F7E-B573-8E1C3B63755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9490-4F7E-B573-8E1C3B63755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山口県　上関町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2269</v>
      </c>
      <c r="AM8" s="59"/>
      <c r="AN8" s="59"/>
      <c r="AO8" s="59"/>
      <c r="AP8" s="59"/>
      <c r="AQ8" s="59"/>
      <c r="AR8" s="59"/>
      <c r="AS8" s="59"/>
      <c r="AT8" s="35">
        <f>データ!$S$6</f>
        <v>34.69</v>
      </c>
      <c r="AU8" s="35"/>
      <c r="AV8" s="35"/>
      <c r="AW8" s="35"/>
      <c r="AX8" s="35"/>
      <c r="AY8" s="35"/>
      <c r="AZ8" s="35"/>
      <c r="BA8" s="35"/>
      <c r="BB8" s="35">
        <f>データ!$T$6</f>
        <v>65.41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99.42</v>
      </c>
      <c r="Q10" s="35"/>
      <c r="R10" s="35"/>
      <c r="S10" s="35"/>
      <c r="T10" s="35"/>
      <c r="U10" s="35"/>
      <c r="V10" s="35"/>
      <c r="W10" s="59">
        <f>データ!$Q$6</f>
        <v>4620</v>
      </c>
      <c r="X10" s="59"/>
      <c r="Y10" s="59"/>
      <c r="Z10" s="59"/>
      <c r="AA10" s="59"/>
      <c r="AB10" s="59"/>
      <c r="AC10" s="59"/>
      <c r="AD10" s="2"/>
      <c r="AE10" s="2"/>
      <c r="AF10" s="2"/>
      <c r="AG10" s="2"/>
      <c r="AH10" s="2"/>
      <c r="AI10" s="2"/>
      <c r="AJ10" s="2"/>
      <c r="AK10" s="2"/>
      <c r="AL10" s="59">
        <f>データ!$U$6</f>
        <v>2225</v>
      </c>
      <c r="AM10" s="59"/>
      <c r="AN10" s="59"/>
      <c r="AO10" s="59"/>
      <c r="AP10" s="59"/>
      <c r="AQ10" s="59"/>
      <c r="AR10" s="59"/>
      <c r="AS10" s="59"/>
      <c r="AT10" s="35">
        <f>データ!$V$6</f>
        <v>0.98</v>
      </c>
      <c r="AU10" s="35"/>
      <c r="AV10" s="35"/>
      <c r="AW10" s="35"/>
      <c r="AX10" s="35"/>
      <c r="AY10" s="35"/>
      <c r="AZ10" s="35"/>
      <c r="BA10" s="35"/>
      <c r="BB10" s="35">
        <f>データ!$W$6</f>
        <v>2270.41</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XljpL3e/WmsukdNHXoWwg+jYIGG5h3h6GZ8IlJYRMHKHXyKTXAUM/TZkYNeYcQocqYrONvZncW6ek+cxe2weNw==" saltValue="Kmyvq65qtC6CMfQ2m8ol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353418</v>
      </c>
      <c r="D6" s="20">
        <f t="shared" si="3"/>
        <v>47</v>
      </c>
      <c r="E6" s="20">
        <f t="shared" si="3"/>
        <v>1</v>
      </c>
      <c r="F6" s="20">
        <f t="shared" si="3"/>
        <v>0</v>
      </c>
      <c r="G6" s="20">
        <f t="shared" si="3"/>
        <v>0</v>
      </c>
      <c r="H6" s="20" t="str">
        <f t="shared" si="3"/>
        <v>山口県　上関町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99.42</v>
      </c>
      <c r="Q6" s="21">
        <f t="shared" si="3"/>
        <v>4620</v>
      </c>
      <c r="R6" s="21">
        <f t="shared" si="3"/>
        <v>2269</v>
      </c>
      <c r="S6" s="21">
        <f t="shared" si="3"/>
        <v>34.69</v>
      </c>
      <c r="T6" s="21">
        <f t="shared" si="3"/>
        <v>65.41</v>
      </c>
      <c r="U6" s="21">
        <f t="shared" si="3"/>
        <v>2225</v>
      </c>
      <c r="V6" s="21">
        <f t="shared" si="3"/>
        <v>0.98</v>
      </c>
      <c r="W6" s="21">
        <f t="shared" si="3"/>
        <v>2270.41</v>
      </c>
      <c r="X6" s="22">
        <f>IF(X7="",NA(),X7)</f>
        <v>93.75</v>
      </c>
      <c r="Y6" s="22">
        <f t="shared" ref="Y6:AG6" si="4">IF(Y7="",NA(),Y7)</f>
        <v>92.82</v>
      </c>
      <c r="Z6" s="22">
        <f t="shared" si="4"/>
        <v>88.2</v>
      </c>
      <c r="AA6" s="22">
        <f t="shared" si="4"/>
        <v>96.41</v>
      </c>
      <c r="AB6" s="22">
        <f t="shared" si="4"/>
        <v>91.73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410</v>
      </c>
      <c r="BF6" s="22">
        <f t="shared" ref="BF6:BN6" si="7">IF(BF7="",NA(),BF7)</f>
        <v>375.53</v>
      </c>
      <c r="BG6" s="22">
        <f t="shared" si="7"/>
        <v>343.74</v>
      </c>
      <c r="BH6" s="22">
        <f t="shared" si="7"/>
        <v>318.92</v>
      </c>
      <c r="BI6" s="22">
        <f t="shared" si="7"/>
        <v>343.61</v>
      </c>
      <c r="BJ6" s="22">
        <f t="shared" si="7"/>
        <v>1018.52</v>
      </c>
      <c r="BK6" s="22">
        <f t="shared" si="7"/>
        <v>949.61</v>
      </c>
      <c r="BL6" s="22">
        <f t="shared" si="7"/>
        <v>918.84</v>
      </c>
      <c r="BM6" s="22">
        <f t="shared" si="7"/>
        <v>955.49</v>
      </c>
      <c r="BN6" s="22">
        <f t="shared" si="7"/>
        <v>1017.9</v>
      </c>
      <c r="BO6" s="21" t="str">
        <f>IF(BO7="","",IF(BO7="-","【-】","【"&amp;SUBSTITUTE(TEXT(BO7,"#,##0.00"),"-","△")&amp;"】"))</f>
        <v>【1,045.20】</v>
      </c>
      <c r="BP6" s="22">
        <f>IF(BP7="",NA(),BP7)</f>
        <v>50.85</v>
      </c>
      <c r="BQ6" s="22">
        <f t="shared" ref="BQ6:BY6" si="8">IF(BQ7="",NA(),BQ7)</f>
        <v>48.05</v>
      </c>
      <c r="BR6" s="22">
        <f t="shared" si="8"/>
        <v>46.76</v>
      </c>
      <c r="BS6" s="22">
        <f t="shared" si="8"/>
        <v>44.15</v>
      </c>
      <c r="BT6" s="22">
        <f t="shared" si="8"/>
        <v>39.4</v>
      </c>
      <c r="BU6" s="22">
        <f t="shared" si="8"/>
        <v>58.79</v>
      </c>
      <c r="BV6" s="22">
        <f t="shared" si="8"/>
        <v>58.41</v>
      </c>
      <c r="BW6" s="22">
        <f t="shared" si="8"/>
        <v>58.27</v>
      </c>
      <c r="BX6" s="22">
        <f t="shared" si="8"/>
        <v>55.15</v>
      </c>
      <c r="BY6" s="22">
        <f t="shared" si="8"/>
        <v>53.95</v>
      </c>
      <c r="BZ6" s="21" t="str">
        <f>IF(BZ7="","",IF(BZ7="-","【-】","【"&amp;SUBSTITUTE(TEXT(BZ7,"#,##0.00"),"-","△")&amp;"】"))</f>
        <v>【49.51】</v>
      </c>
      <c r="CA6" s="22">
        <f>IF(CA7="",NA(),CA7)</f>
        <v>528.54</v>
      </c>
      <c r="CB6" s="22">
        <f t="shared" ref="CB6:CJ6" si="9">IF(CB7="",NA(),CB7)</f>
        <v>570.79</v>
      </c>
      <c r="CC6" s="22">
        <f t="shared" si="9"/>
        <v>589.57000000000005</v>
      </c>
      <c r="CD6" s="22">
        <f t="shared" si="9"/>
        <v>622.07000000000005</v>
      </c>
      <c r="CE6" s="22">
        <f t="shared" si="9"/>
        <v>589.25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38.159999999999997</v>
      </c>
      <c r="CM6" s="22">
        <f t="shared" ref="CM6:CU6" si="10">IF(CM7="",NA(),CM7)</f>
        <v>36.17</v>
      </c>
      <c r="CN6" s="22">
        <f t="shared" si="10"/>
        <v>35.479999999999997</v>
      </c>
      <c r="CO6" s="22">
        <f t="shared" si="10"/>
        <v>34.57</v>
      </c>
      <c r="CP6" s="22">
        <f t="shared" si="10"/>
        <v>35.65</v>
      </c>
      <c r="CQ6" s="22">
        <f t="shared" si="10"/>
        <v>56.04</v>
      </c>
      <c r="CR6" s="22">
        <f t="shared" si="10"/>
        <v>58.52</v>
      </c>
      <c r="CS6" s="22">
        <f t="shared" si="10"/>
        <v>58.88</v>
      </c>
      <c r="CT6" s="22">
        <f t="shared" si="10"/>
        <v>58.16</v>
      </c>
      <c r="CU6" s="22">
        <f t="shared" si="10"/>
        <v>55.9</v>
      </c>
      <c r="CV6" s="21" t="str">
        <f>IF(CV7="","",IF(CV7="-","【-】","【"&amp;SUBSTITUTE(TEXT(CV7,"#,##0.00"),"-","△")&amp;"】"))</f>
        <v>【55.00】</v>
      </c>
      <c r="CW6" s="22">
        <f>IF(CW7="",NA(),CW7)</f>
        <v>79.819999999999993</v>
      </c>
      <c r="CX6" s="22">
        <f t="shared" ref="CX6:DF6" si="11">IF(CX7="",NA(),CX7)</f>
        <v>80.94</v>
      </c>
      <c r="CY6" s="22">
        <f t="shared" si="11"/>
        <v>80.22</v>
      </c>
      <c r="CZ6" s="22">
        <f t="shared" si="11"/>
        <v>79.12</v>
      </c>
      <c r="DA6" s="22">
        <f t="shared" si="11"/>
        <v>74.37</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0.27</v>
      </c>
      <c r="EH6" s="22">
        <f t="shared" si="14"/>
        <v>0.27</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353418</v>
      </c>
      <c r="D7" s="24">
        <v>47</v>
      </c>
      <c r="E7" s="24">
        <v>1</v>
      </c>
      <c r="F7" s="24">
        <v>0</v>
      </c>
      <c r="G7" s="24">
        <v>0</v>
      </c>
      <c r="H7" s="24" t="s">
        <v>95</v>
      </c>
      <c r="I7" s="24" t="s">
        <v>96</v>
      </c>
      <c r="J7" s="24" t="s">
        <v>97</v>
      </c>
      <c r="K7" s="24" t="s">
        <v>98</v>
      </c>
      <c r="L7" s="24" t="s">
        <v>99</v>
      </c>
      <c r="M7" s="24" t="s">
        <v>100</v>
      </c>
      <c r="N7" s="25" t="s">
        <v>101</v>
      </c>
      <c r="O7" s="25" t="s">
        <v>102</v>
      </c>
      <c r="P7" s="25">
        <v>99.42</v>
      </c>
      <c r="Q7" s="25">
        <v>4620</v>
      </c>
      <c r="R7" s="25">
        <v>2269</v>
      </c>
      <c r="S7" s="25">
        <v>34.69</v>
      </c>
      <c r="T7" s="25">
        <v>65.41</v>
      </c>
      <c r="U7" s="25">
        <v>2225</v>
      </c>
      <c r="V7" s="25">
        <v>0.98</v>
      </c>
      <c r="W7" s="25">
        <v>2270.41</v>
      </c>
      <c r="X7" s="25">
        <v>93.75</v>
      </c>
      <c r="Y7" s="25">
        <v>92.82</v>
      </c>
      <c r="Z7" s="25">
        <v>88.2</v>
      </c>
      <c r="AA7" s="25">
        <v>96.41</v>
      </c>
      <c r="AB7" s="25">
        <v>91.73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410</v>
      </c>
      <c r="BF7" s="25">
        <v>375.53</v>
      </c>
      <c r="BG7" s="25">
        <v>343.74</v>
      </c>
      <c r="BH7" s="25">
        <v>318.92</v>
      </c>
      <c r="BI7" s="25">
        <v>343.61</v>
      </c>
      <c r="BJ7" s="25">
        <v>1018.52</v>
      </c>
      <c r="BK7" s="25">
        <v>949.61</v>
      </c>
      <c r="BL7" s="25">
        <v>918.84</v>
      </c>
      <c r="BM7" s="25">
        <v>955.49</v>
      </c>
      <c r="BN7" s="25">
        <v>1017.9</v>
      </c>
      <c r="BO7" s="25">
        <v>1045.2</v>
      </c>
      <c r="BP7" s="25">
        <v>50.85</v>
      </c>
      <c r="BQ7" s="25">
        <v>48.05</v>
      </c>
      <c r="BR7" s="25">
        <v>46.76</v>
      </c>
      <c r="BS7" s="25">
        <v>44.15</v>
      </c>
      <c r="BT7" s="25">
        <v>39.4</v>
      </c>
      <c r="BU7" s="25">
        <v>58.79</v>
      </c>
      <c r="BV7" s="25">
        <v>58.41</v>
      </c>
      <c r="BW7" s="25">
        <v>58.27</v>
      </c>
      <c r="BX7" s="25">
        <v>55.15</v>
      </c>
      <c r="BY7" s="25">
        <v>53.95</v>
      </c>
      <c r="BZ7" s="25">
        <v>49.51</v>
      </c>
      <c r="CA7" s="25">
        <v>528.54</v>
      </c>
      <c r="CB7" s="25">
        <v>570.79</v>
      </c>
      <c r="CC7" s="25">
        <v>589.57000000000005</v>
      </c>
      <c r="CD7" s="25">
        <v>622.07000000000005</v>
      </c>
      <c r="CE7" s="25">
        <v>589.25</v>
      </c>
      <c r="CF7" s="25">
        <v>298.25</v>
      </c>
      <c r="CG7" s="25">
        <v>303.27999999999997</v>
      </c>
      <c r="CH7" s="25">
        <v>303.81</v>
      </c>
      <c r="CI7" s="25">
        <v>310.26</v>
      </c>
      <c r="CJ7" s="25">
        <v>318.99</v>
      </c>
      <c r="CK7" s="25">
        <v>317.14</v>
      </c>
      <c r="CL7" s="25">
        <v>38.159999999999997</v>
      </c>
      <c r="CM7" s="25">
        <v>36.17</v>
      </c>
      <c r="CN7" s="25">
        <v>35.479999999999997</v>
      </c>
      <c r="CO7" s="25">
        <v>34.57</v>
      </c>
      <c r="CP7" s="25">
        <v>35.65</v>
      </c>
      <c r="CQ7" s="25">
        <v>56.04</v>
      </c>
      <c r="CR7" s="25">
        <v>58.52</v>
      </c>
      <c r="CS7" s="25">
        <v>58.88</v>
      </c>
      <c r="CT7" s="25">
        <v>58.16</v>
      </c>
      <c r="CU7" s="25">
        <v>55.9</v>
      </c>
      <c r="CV7" s="25">
        <v>55</v>
      </c>
      <c r="CW7" s="25">
        <v>79.819999999999993</v>
      </c>
      <c r="CX7" s="25">
        <v>80.94</v>
      </c>
      <c r="CY7" s="25">
        <v>80.22</v>
      </c>
      <c r="CZ7" s="25">
        <v>79.12</v>
      </c>
      <c r="DA7" s="25">
        <v>74.37</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0.27</v>
      </c>
      <c r="EH7" s="25">
        <v>0.27</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2025-02-06T04:34:14Z</cp:lastPrinted>
  <dcterms:created xsi:type="dcterms:W3CDTF">2025-01-24T06:40:45Z</dcterms:created>
  <dcterms:modified xsi:type="dcterms:W3CDTF">2025-02-06T04:34:19Z</dcterms:modified>
  <cp:category/>
</cp:coreProperties>
</file>