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５年度\5公営企業・三セク\20240117公営企業に係る経営比較分析表（令和４年度決算）の分析等について\"/>
    </mc:Choice>
  </mc:AlternateContent>
  <xr:revisionPtr revIDLastSave="0" documentId="13_ncr:1_{45A41808-CF9B-4CB7-AFB8-26DDFCEDFEAA}" xr6:coauthVersionLast="36" xr6:coauthVersionMax="36" xr10:uidLastSave="{00000000-0000-0000-0000-000000000000}"/>
  <workbookProtection workbookAlgorithmName="SHA-512" workbookHashValue="tQfGbVw9oyDueDKdU7y3JG2j4yMXOtaUl8lAVLY/PUu1PwwiquNFxA4Zphq09t3Pv1ja6HEumtuC2JEd+a+UBw==" workbookSaltValue="GdA8FGinrrSk1qfbDaxSAQ==" workbookSpinCount="100000" lockStructure="1"/>
  <bookViews>
    <workbookView xWindow="0" yWindow="0" windowWidth="15360" windowHeight="7632"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EG12" i="5"/>
  <c r="BF102" i="4" s="1"/>
  <c r="EF12" i="5"/>
  <c r="EE12" i="5"/>
  <c r="DY12" i="5"/>
  <c r="DX12" i="5"/>
  <c r="BY87" i="4" s="1"/>
  <c r="DW12" i="5"/>
  <c r="DV12" i="5"/>
  <c r="DU12" i="5"/>
  <c r="DO12" i="5"/>
  <c r="CR72" i="4" s="1"/>
  <c r="DN12" i="5"/>
  <c r="DM12" i="5"/>
  <c r="DL12" i="5"/>
  <c r="DK12" i="5"/>
  <c r="T72" i="4" s="1"/>
  <c r="DE12" i="5"/>
  <c r="DD12" i="5"/>
  <c r="DC12" i="5"/>
  <c r="DB12" i="5"/>
  <c r="AM57" i="4" s="1"/>
  <c r="DA12" i="5"/>
  <c r="CT12" i="5"/>
  <c r="CS12" i="5"/>
  <c r="CR12" i="5"/>
  <c r="SS37" i="4" s="1"/>
  <c r="CQ12" i="5"/>
  <c r="CP12" i="5"/>
  <c r="CJ12" i="5"/>
  <c r="CI12" i="5"/>
  <c r="PA37" i="4" s="1"/>
  <c r="CH12" i="5"/>
  <c r="CG12" i="5"/>
  <c r="CF12" i="5"/>
  <c r="BY12" i="5"/>
  <c r="LJ37" i="4" s="1"/>
  <c r="BX12" i="5"/>
  <c r="BW12" i="5"/>
  <c r="BV12" i="5"/>
  <c r="BU12" i="5"/>
  <c r="IL37" i="4" s="1"/>
  <c r="BN12" i="5"/>
  <c r="BM12" i="5"/>
  <c r="BL12" i="5"/>
  <c r="BK12" i="5"/>
  <c r="EU37" i="4" s="1"/>
  <c r="BJ12" i="5"/>
  <c r="BC12" i="5"/>
  <c r="BB12" i="5"/>
  <c r="BA12" i="5"/>
  <c r="BD37" i="4" s="1"/>
  <c r="AZ12" i="5"/>
  <c r="AY12" i="5"/>
  <c r="MO11" i="5"/>
  <c r="MN11" i="5"/>
  <c r="TK117" i="4" s="1"/>
  <c r="MM11" i="5"/>
  <c r="ML11" i="5"/>
  <c r="MK11" i="5"/>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OL86" i="4" s="1"/>
  <c r="JS11" i="5"/>
  <c r="JR11" i="5"/>
  <c r="JL11" i="5"/>
  <c r="JK11" i="5"/>
  <c r="PC71" i="4" s="1"/>
  <c r="JJ11" i="5"/>
  <c r="JI11" i="5"/>
  <c r="JH11" i="5"/>
  <c r="JB11" i="5"/>
  <c r="PT56" i="4" s="1"/>
  <c r="JA11" i="5"/>
  <c r="IZ11" i="5"/>
  <c r="IY11" i="5"/>
  <c r="IX11" i="5"/>
  <c r="ND56" i="4" s="1"/>
  <c r="IQ11" i="5"/>
  <c r="IP11" i="5"/>
  <c r="IO11" i="5"/>
  <c r="IN11" i="5"/>
  <c r="JL117" i="4" s="1"/>
  <c r="IM11" i="5"/>
  <c r="IG11" i="5"/>
  <c r="IF11" i="5"/>
  <c r="IE11" i="5"/>
  <c r="KC101" i="4" s="1"/>
  <c r="ID11" i="5"/>
  <c r="IC11" i="5"/>
  <c r="HW11" i="5"/>
  <c r="HV11" i="5"/>
  <c r="KT86" i="4" s="1"/>
  <c r="HU11" i="5"/>
  <c r="HT11" i="5"/>
  <c r="HS11" i="5"/>
  <c r="HM11" i="5"/>
  <c r="LK71" i="4" s="1"/>
  <c r="HL11" i="5"/>
  <c r="HK11" i="5"/>
  <c r="HJ11" i="5"/>
  <c r="HI11" i="5"/>
  <c r="IU71" i="4" s="1"/>
  <c r="HC11" i="5"/>
  <c r="HB11" i="5"/>
  <c r="HA11" i="5"/>
  <c r="GZ11" i="5"/>
  <c r="JL56" i="4" s="1"/>
  <c r="GY11" i="5"/>
  <c r="GR11" i="5"/>
  <c r="GQ11" i="5"/>
  <c r="GP11" i="5"/>
  <c r="FU117" i="4" s="1"/>
  <c r="GO11" i="5"/>
  <c r="GN11" i="5"/>
  <c r="GH11" i="5"/>
  <c r="GG11" i="5"/>
  <c r="GL101" i="4" s="1"/>
  <c r="GF11" i="5"/>
  <c r="GE11" i="5"/>
  <c r="GD11" i="5"/>
  <c r="FX11" i="5"/>
  <c r="HC86" i="4" s="1"/>
  <c r="FW11" i="5"/>
  <c r="FV11" i="5"/>
  <c r="FU11" i="5"/>
  <c r="FT11" i="5"/>
  <c r="EM86" i="4" s="1"/>
  <c r="FN11" i="5"/>
  <c r="FM11" i="5"/>
  <c r="FL11" i="5"/>
  <c r="FK11" i="5"/>
  <c r="FD71" i="4" s="1"/>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AM86" i="4" s="1"/>
  <c r="DU11" i="5"/>
  <c r="DO11" i="5"/>
  <c r="DN11" i="5"/>
  <c r="DM11" i="5"/>
  <c r="BF71" i="4" s="1"/>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IV9" i="5"/>
  <c r="GW9" i="5"/>
  <c r="EX9" i="5"/>
  <c r="D126" i="4" s="1"/>
  <c r="CY9" i="5"/>
  <c r="MK8" i="5"/>
  <c r="MO12" i="5" s="1"/>
  <c r="UB118" i="4" s="1"/>
  <c r="MJ8" i="5"/>
  <c r="MA8" i="5"/>
  <c r="LZ8" i="5"/>
  <c r="LQ8" i="5"/>
  <c r="LR12" i="5" s="1"/>
  <c r="LP8" i="5"/>
  <c r="LG8" i="5"/>
  <c r="LF8" i="5"/>
  <c r="KW8" i="5"/>
  <c r="KW12" i="5" s="1"/>
  <c r="KV8" i="5"/>
  <c r="KU8" i="5"/>
  <c r="KL8" i="5"/>
  <c r="KM12" i="5" s="1"/>
  <c r="NU118" i="4" s="1"/>
  <c r="KK8" i="5"/>
  <c r="KB8" i="5"/>
  <c r="KF12" i="5" s="1"/>
  <c r="KA8" i="5"/>
  <c r="JR8" i="5"/>
  <c r="JS12" i="5" s="1"/>
  <c r="JQ8" i="5"/>
  <c r="JH8" i="5"/>
  <c r="JK12" i="5" s="1"/>
  <c r="JG8" i="5"/>
  <c r="IX8" i="5"/>
  <c r="IX12" i="5" s="1"/>
  <c r="IW8" i="5"/>
  <c r="IV8" i="5"/>
  <c r="IM8" i="5"/>
  <c r="IL8" i="5"/>
  <c r="IC8" i="5"/>
  <c r="IF12" i="5"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N6" i="5"/>
  <c r="M6" i="5"/>
  <c r="GD8" i="5" s="1"/>
  <c r="GH12" i="5" s="1"/>
  <c r="HC102" i="4"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126" i="4"/>
  <c r="CR118" i="4"/>
  <c r="BY118" i="4"/>
  <c r="BF118" i="4"/>
  <c r="T118" i="4"/>
  <c r="UB117" i="4"/>
  <c r="ST117" i="4"/>
  <c r="SC117" i="4"/>
  <c r="RL117" i="4"/>
  <c r="PC117" i="4"/>
  <c r="OL117" i="4"/>
  <c r="NU117" i="4"/>
  <c r="LK117" i="4"/>
  <c r="KT117" i="4"/>
  <c r="KC117" i="4"/>
  <c r="IU117" i="4"/>
  <c r="HC117" i="4"/>
  <c r="GL117" i="4"/>
  <c r="FD117" i="4"/>
  <c r="EM117" i="4"/>
  <c r="CR117" i="4"/>
  <c r="BF117" i="4"/>
  <c r="AM117" i="4"/>
  <c r="T117" i="4"/>
  <c r="PT102" i="4"/>
  <c r="KT102" i="4"/>
  <c r="CR102" i="4"/>
  <c r="BY102" i="4"/>
  <c r="AM102" i="4"/>
  <c r="T102" i="4"/>
  <c r="TK101" i="4"/>
  <c r="ST101" i="4"/>
  <c r="SC101" i="4"/>
  <c r="PT101" i="4"/>
  <c r="PC101" i="4"/>
  <c r="OL101" i="4"/>
  <c r="ND101" i="4"/>
  <c r="LK101" i="4"/>
  <c r="KT101" i="4"/>
  <c r="JL101" i="4"/>
  <c r="IU101" i="4"/>
  <c r="HC101" i="4"/>
  <c r="FU101" i="4"/>
  <c r="FD101" i="4"/>
  <c r="EM101" i="4"/>
  <c r="BY101" i="4"/>
  <c r="BF101" i="4"/>
  <c r="AM101" i="4"/>
  <c r="SC87" i="4"/>
  <c r="NU87" i="4"/>
  <c r="CR87" i="4"/>
  <c r="BF87" i="4"/>
  <c r="AM87" i="4"/>
  <c r="T87" i="4"/>
  <c r="UB86" i="4"/>
  <c r="TK86" i="4"/>
  <c r="ST86" i="4"/>
  <c r="RL86" i="4"/>
  <c r="PT86" i="4"/>
  <c r="PC86" i="4"/>
  <c r="NU86" i="4"/>
  <c r="ND86" i="4"/>
  <c r="LK86" i="4"/>
  <c r="KC86" i="4"/>
  <c r="JL86" i="4"/>
  <c r="IU86" i="4"/>
  <c r="GL86" i="4"/>
  <c r="FU86" i="4"/>
  <c r="FD86" i="4"/>
  <c r="CR86" i="4"/>
  <c r="BY86" i="4"/>
  <c r="BF86" i="4"/>
  <c r="T86" i="4"/>
  <c r="PC72" i="4"/>
  <c r="KT72" i="4"/>
  <c r="BY72" i="4"/>
  <c r="BF72" i="4"/>
  <c r="AM72" i="4"/>
  <c r="UB71" i="4"/>
  <c r="TK71" i="4"/>
  <c r="SC71" i="4"/>
  <c r="RL71" i="4"/>
  <c r="PT71" i="4"/>
  <c r="OL71" i="4"/>
  <c r="NU71" i="4"/>
  <c r="ND71" i="4"/>
  <c r="KT71" i="4"/>
  <c r="KC71" i="4"/>
  <c r="JL71" i="4"/>
  <c r="HC71" i="4"/>
  <c r="GL71" i="4"/>
  <c r="FU71" i="4"/>
  <c r="EM71" i="4"/>
  <c r="CR71" i="4"/>
  <c r="BY71" i="4"/>
  <c r="AM71" i="4"/>
  <c r="T71" i="4"/>
  <c r="RL57" i="4"/>
  <c r="ND57" i="4"/>
  <c r="CR57" i="4"/>
  <c r="BY57" i="4"/>
  <c r="BF57" i="4"/>
  <c r="T57" i="4"/>
  <c r="UB56" i="4"/>
  <c r="ST56" i="4"/>
  <c r="SC56" i="4"/>
  <c r="RL56" i="4"/>
  <c r="PC56" i="4"/>
  <c r="OL56" i="4"/>
  <c r="NU56" i="4"/>
  <c r="LK56" i="4"/>
  <c r="KT56" i="4"/>
  <c r="KC56" i="4"/>
  <c r="IU56" i="4"/>
  <c r="HC56" i="4"/>
  <c r="GL56" i="4"/>
  <c r="FD56" i="4"/>
  <c r="EM56" i="4"/>
  <c r="CR56" i="4"/>
  <c r="BF56" i="4"/>
  <c r="AM56" i="4"/>
  <c r="T56" i="4"/>
  <c r="UE37" i="4"/>
  <c r="TL37" i="4"/>
  <c r="RZ37" i="4"/>
  <c r="RG37" i="4"/>
  <c r="PT37" i="4"/>
  <c r="OH37" i="4"/>
  <c r="NO37" i="4"/>
  <c r="MV37" i="4"/>
  <c r="KQ37" i="4"/>
  <c r="JX37" i="4"/>
  <c r="JE37" i="4"/>
  <c r="GZ37" i="4"/>
  <c r="GG37" i="4"/>
  <c r="FN37" i="4"/>
  <c r="EB37" i="4"/>
  <c r="CP37" i="4"/>
  <c r="BW37" i="4"/>
  <c r="AK37" i="4"/>
  <c r="R37" i="4"/>
  <c r="TL36" i="4"/>
  <c r="SS36" i="4"/>
  <c r="RZ36" i="4"/>
  <c r="PT36" i="4"/>
  <c r="PA36" i="4"/>
  <c r="OH36" i="4"/>
  <c r="MV36" i="4"/>
  <c r="LJ36" i="4"/>
  <c r="KQ36" i="4"/>
  <c r="JE36" i="4"/>
  <c r="IL36" i="4"/>
  <c r="GZ36" i="4"/>
  <c r="FN36" i="4"/>
  <c r="EU36" i="4"/>
  <c r="EB36" i="4"/>
  <c r="BW36" i="4"/>
  <c r="BD36" i="4"/>
  <c r="AK36" i="4"/>
  <c r="FU19" i="4"/>
  <c r="DT19" i="4"/>
  <c r="BS19" i="4"/>
  <c r="FT16" i="4"/>
  <c r="EK16" i="4"/>
  <c r="DB16" i="4"/>
  <c r="HC15" i="4"/>
  <c r="FT15" i="4"/>
  <c r="EK15" i="4"/>
  <c r="BS15" i="4"/>
  <c r="HC14" i="4"/>
  <c r="FT14" i="4"/>
  <c r="DB14" i="4"/>
  <c r="BS14" i="4"/>
  <c r="HC13" i="4"/>
  <c r="EK13" i="4"/>
  <c r="DB13" i="4"/>
  <c r="BS13" i="4"/>
  <c r="FT12" i="4"/>
  <c r="EK12" i="4"/>
  <c r="DB12" i="4"/>
  <c r="FT11" i="4"/>
  <c r="BS9" i="4"/>
  <c r="HA7" i="4"/>
  <c r="B7" i="4"/>
  <c r="HA5" i="4"/>
  <c r="EJ5" i="4"/>
  <c r="BS5" i="4"/>
  <c r="B5" i="4"/>
  <c r="HA3" i="4"/>
  <c r="EJ3" i="4"/>
  <c r="BS3" i="4"/>
  <c r="B3" i="4"/>
  <c r="B1" i="4"/>
  <c r="EZ8" i="5" l="1"/>
  <c r="FA12" i="5" s="1"/>
  <c r="FD57" i="4" s="1"/>
  <c r="FT8" i="5"/>
  <c r="FW12" i="5" s="1"/>
  <c r="GL87" i="4" s="1"/>
  <c r="GN8" i="5"/>
  <c r="GO12" i="5" s="1"/>
  <c r="FD118" i="4" s="1"/>
  <c r="FJ8" i="5"/>
  <c r="FL12" i="5" s="1"/>
  <c r="FU72" i="4" s="1"/>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T10" i="5"/>
  <c r="TK85" i="4" s="1"/>
  <c r="KE10" i="5"/>
  <c r="PC100" i="4" s="1"/>
  <c r="IP10" i="5"/>
  <c r="KT116" i="4" s="1"/>
  <c r="HB10" i="5"/>
  <c r="KT55" i="4" s="1"/>
  <c r="FM10" i="5"/>
  <c r="GL70" i="4" s="1"/>
  <c r="DX10" i="5"/>
  <c r="BY85" i="4" s="1"/>
  <c r="CI10" i="5"/>
  <c r="PA35" i="4" s="1"/>
  <c r="IF16" i="5"/>
  <c r="BX16" i="5"/>
  <c r="LJ10" i="5"/>
  <c r="TK70" i="4" s="1"/>
  <c r="JU10" i="5"/>
  <c r="PC85" i="4" s="1"/>
  <c r="IF10" i="5"/>
  <c r="KT100" i="4" s="1"/>
  <c r="GQ10" i="5"/>
  <c r="GL116" i="4" s="1"/>
  <c r="FC10" i="5"/>
  <c r="GL55" i="4" s="1"/>
  <c r="DN10" i="5"/>
  <c r="BY70" i="4" s="1"/>
  <c r="BX10" i="5"/>
  <c r="KQ35" i="4" s="1"/>
  <c r="GQ16" i="5"/>
  <c r="MN10" i="5"/>
  <c r="TK116" i="4" s="1"/>
  <c r="KZ10" i="5"/>
  <c r="TK55" i="4" s="1"/>
  <c r="JK10" i="5"/>
  <c r="PC70" i="4" s="1"/>
  <c r="HV10" i="5"/>
  <c r="KT85" i="4" s="1"/>
  <c r="GG10" i="5"/>
  <c r="GL100" i="4" s="1"/>
  <c r="ER10" i="5"/>
  <c r="BY116" i="4" s="1"/>
  <c r="DD10" i="5"/>
  <c r="BY55" i="4" s="1"/>
  <c r="BM10" i="5"/>
  <c r="GG35" i="4" s="1"/>
  <c r="LJ16" i="5"/>
  <c r="FC16" i="5"/>
  <c r="MD10" i="5"/>
  <c r="TK100" i="4" s="1"/>
  <c r="KO10" i="5"/>
  <c r="PC116" i="4" s="1"/>
  <c r="JA10" i="5"/>
  <c r="PC55" i="4" s="1"/>
  <c r="HL10" i="5"/>
  <c r="KT70" i="4" s="1"/>
  <c r="FW10" i="5"/>
  <c r="GL85" i="4" s="1"/>
  <c r="EH10" i="5"/>
  <c r="BY100" i="4" s="1"/>
  <c r="CS10" i="5"/>
  <c r="TL35" i="4" s="1"/>
  <c r="BB10" i="5"/>
  <c r="BW35"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MD12" i="5"/>
  <c r="TK102" i="4" s="1"/>
  <c r="B10" i="5"/>
  <c r="F10" i="5"/>
  <c r="FJ12" i="5"/>
  <c r="EM72" i="4" s="1"/>
  <c r="FN12" i="5"/>
  <c r="HC72" i="4" s="1"/>
  <c r="GF12" i="5"/>
  <c r="FU102" i="4" s="1"/>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N12" i="5"/>
  <c r="TK118" i="4" s="1"/>
  <c r="FB18" i="5"/>
  <c r="FA18" i="5"/>
  <c r="FD18" i="5"/>
  <c r="EZ18" i="5"/>
  <c r="FC18" i="5"/>
  <c r="FX18" i="5"/>
  <c r="FT18" i="5"/>
  <c r="FW18" i="5"/>
  <c r="FV18" i="5"/>
  <c r="FU18" i="5"/>
  <c r="GP18" i="5"/>
  <c r="GR12" i="5"/>
  <c r="HC118" i="4" s="1"/>
  <c r="GO18" i="5"/>
  <c r="GR18" i="5"/>
  <c r="GN18" i="5"/>
  <c r="GQ18" i="5"/>
  <c r="JK18" i="5"/>
  <c r="JI12" i="5"/>
  <c r="NU72" i="4" s="1"/>
  <c r="JJ18" i="5"/>
  <c r="JI18" i="5"/>
  <c r="JL18" i="5"/>
  <c r="JH18" i="5"/>
  <c r="KC18" i="5"/>
  <c r="KE12" i="5"/>
  <c r="PC102" i="4" s="1"/>
  <c r="KF18" i="5"/>
  <c r="KB18" i="5"/>
  <c r="KE18" i="5"/>
  <c r="KD18" i="5"/>
  <c r="C10" i="5"/>
  <c r="FB12" i="5"/>
  <c r="FU57" i="4" s="1"/>
  <c r="FK12" i="5"/>
  <c r="FD72" i="4" s="1"/>
  <c r="FT12" i="5"/>
  <c r="EM87" i="4" s="1"/>
  <c r="FX12" i="5"/>
  <c r="HC87" i="4" s="1"/>
  <c r="GG12" i="5"/>
  <c r="GL102" i="4" s="1"/>
  <c r="GP12" i="5"/>
  <c r="FU118" i="4" s="1"/>
  <c r="HA12" i="5"/>
  <c r="KC57" i="4" s="1"/>
  <c r="HV12" i="5"/>
  <c r="KT87" i="4" s="1"/>
  <c r="IQ12" i="5"/>
  <c r="LK118" i="4" s="1"/>
  <c r="JB12" i="5"/>
  <c r="PT57" i="4" s="1"/>
  <c r="JL12" i="5"/>
  <c r="PT72" i="4" s="1"/>
  <c r="KB12" i="5"/>
  <c r="ND102" i="4" s="1"/>
  <c r="KL12" i="5"/>
  <c r="ND118" i="4" s="1"/>
  <c r="LH12" i="5"/>
  <c r="SC72" i="4" s="1"/>
  <c r="MB12" i="5"/>
  <c r="SC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MM12" i="5"/>
  <c r="ST118" i="4" s="1"/>
  <c r="D10" i="5"/>
  <c r="FC12" i="5"/>
  <c r="GL57" i="4" s="1"/>
  <c r="FU12" i="5"/>
  <c r="FD87" i="4" s="1"/>
  <c r="GD12" i="5"/>
  <c r="EM102" i="4" s="1"/>
  <c r="GQ12" i="5"/>
  <c r="GL118" i="4" s="1"/>
  <c r="HC12" i="5"/>
  <c r="LK57" i="4" s="1"/>
  <c r="HM12" i="5"/>
  <c r="LK72" i="4" s="1"/>
  <c r="HW12" i="5"/>
  <c r="LK87" i="4" s="1"/>
  <c r="IM12" i="5"/>
  <c r="IU118" i="4" s="1"/>
  <c r="JH12" i="5"/>
  <c r="ND72" i="4" s="1"/>
  <c r="KC12" i="5"/>
  <c r="NU102" i="4" s="1"/>
  <c r="KY12" i="5"/>
  <c r="ST57" i="4" s="1"/>
  <c r="LI12" i="5"/>
  <c r="ST72" i="4" s="1"/>
  <c r="LS12" i="5"/>
  <c r="ST87" i="4" s="1"/>
  <c r="ME12" i="5"/>
  <c r="UB102" i="4" s="1"/>
  <c r="FK18" i="5"/>
  <c r="FN18" i="5"/>
  <c r="FJ18" i="5"/>
  <c r="FM18" i="5"/>
  <c r="FL18" i="5"/>
  <c r="GG18" i="5"/>
  <c r="GF18" i="5"/>
  <c r="GE18" i="5"/>
  <c r="GH18" i="5"/>
  <c r="GD18" i="5"/>
  <c r="JB18" i="5"/>
  <c r="IX18" i="5"/>
  <c r="IZ12" i="5"/>
  <c r="OL57" i="4" s="1"/>
  <c r="JA18" i="5"/>
  <c r="IZ18" i="5"/>
  <c r="IY18" i="5"/>
  <c r="JT18" i="5"/>
  <c r="JV12" i="5"/>
  <c r="PT87" i="4" s="1"/>
  <c r="JR12" i="5"/>
  <c r="ND87" i="4" s="1"/>
  <c r="JS18" i="5"/>
  <c r="JV18" i="5"/>
  <c r="JR18" i="5"/>
  <c r="JU18" i="5"/>
  <c r="KP18" i="5"/>
  <c r="KL18" i="5"/>
  <c r="KN12" i="5"/>
  <c r="OL118" i="4" s="1"/>
  <c r="KO18" i="5"/>
  <c r="KN18" i="5"/>
  <c r="KM18" i="5"/>
  <c r="EZ12" i="5"/>
  <c r="EM57" i="4" s="1"/>
  <c r="FD12" i="5"/>
  <c r="HC57" i="4" s="1"/>
  <c r="FM12" i="5"/>
  <c r="GL72" i="4" s="1"/>
  <c r="FV12" i="5"/>
  <c r="FU87" i="4" s="1"/>
  <c r="GE12" i="5"/>
  <c r="FD102" i="4" s="1"/>
  <c r="GN12" i="5"/>
  <c r="EM118" i="4" s="1"/>
  <c r="GY12" i="5"/>
  <c r="IU57" i="4" s="1"/>
  <c r="HI12" i="5"/>
  <c r="IU72" i="4" s="1"/>
  <c r="HS12" i="5"/>
  <c r="IU87" i="4" s="1"/>
  <c r="ID12" i="5"/>
  <c r="JL102" i="4" s="1"/>
  <c r="IN12" i="5"/>
  <c r="JL118" i="4" s="1"/>
  <c r="IY12" i="5"/>
  <c r="NU57" i="4" s="1"/>
  <c r="JJ12" i="5"/>
  <c r="OL72" i="4" s="1"/>
  <c r="JT12" i="5"/>
  <c r="OL87" i="4" s="1"/>
  <c r="KD12" i="5"/>
  <c r="OL102" i="4" s="1"/>
  <c r="KO12" i="5"/>
  <c r="PC118" i="4" s="1"/>
  <c r="KZ12" i="5"/>
  <c r="TK57" i="4" s="1"/>
  <c r="LJ12" i="5"/>
  <c r="TK72" i="4" s="1"/>
  <c r="LU12" i="5"/>
  <c r="UB87" i="4" s="1"/>
  <c r="MK12" i="5"/>
  <c r="RL118" i="4" s="1"/>
  <c r="MM16" i="5" l="1"/>
  <c r="KY16" i="5"/>
  <c r="JJ16" i="5"/>
  <c r="HU16" i="5"/>
  <c r="GF16" i="5"/>
  <c r="EQ16" i="5"/>
  <c r="DC16" i="5"/>
  <c r="BL16" i="5"/>
  <c r="MC16" i="5"/>
  <c r="KN16" i="5"/>
  <c r="IZ16" i="5"/>
  <c r="HK16" i="5"/>
  <c r="FV16" i="5"/>
  <c r="EG16" i="5"/>
  <c r="CR16" i="5"/>
  <c r="BA16" i="5"/>
  <c r="LS16" i="5"/>
  <c r="LI16" i="5"/>
  <c r="JT16" i="5"/>
  <c r="IE16" i="5"/>
  <c r="GP16" i="5"/>
  <c r="FB16" i="5"/>
  <c r="DM16" i="5"/>
  <c r="BW16" i="5"/>
  <c r="IO16" i="5"/>
  <c r="CH16" i="5"/>
  <c r="MC10" i="5"/>
  <c r="ST100" i="4" s="1"/>
  <c r="KN10" i="5"/>
  <c r="OL116" i="4" s="1"/>
  <c r="IZ10" i="5"/>
  <c r="OL55" i="4" s="1"/>
  <c r="HK10" i="5"/>
  <c r="KC70" i="4" s="1"/>
  <c r="FV10" i="5"/>
  <c r="FU85" i="4" s="1"/>
  <c r="EG10" i="5"/>
  <c r="BF100" i="4" s="1"/>
  <c r="CR10" i="5"/>
  <c r="SS35" i="4" s="1"/>
  <c r="BA10" i="5"/>
  <c r="BD35" i="4" s="1"/>
  <c r="HA16" i="5"/>
  <c r="LS10" i="5"/>
  <c r="ST85" i="4" s="1"/>
  <c r="KD10" i="5"/>
  <c r="OL100" i="4" s="1"/>
  <c r="IO10" i="5"/>
  <c r="KC116" i="4" s="1"/>
  <c r="HA10" i="5"/>
  <c r="KC55" i="4" s="1"/>
  <c r="FL10" i="5"/>
  <c r="FU70" i="4" s="1"/>
  <c r="DW10" i="5"/>
  <c r="BF85" i="4" s="1"/>
  <c r="CH10" i="5"/>
  <c r="OH35" i="4" s="1"/>
  <c r="FL16" i="5"/>
  <c r="LI10" i="5"/>
  <c r="ST70" i="4" s="1"/>
  <c r="JT10" i="5"/>
  <c r="OL85" i="4" s="1"/>
  <c r="IE10" i="5"/>
  <c r="KC100" i="4" s="1"/>
  <c r="GP10" i="5"/>
  <c r="FU116" i="4" s="1"/>
  <c r="FB10" i="5"/>
  <c r="FU55" i="4" s="1"/>
  <c r="DM10" i="5"/>
  <c r="BF70" i="4" s="1"/>
  <c r="BW10" i="5"/>
  <c r="JX35" i="4" s="1"/>
  <c r="KD16" i="5"/>
  <c r="DW16" i="5"/>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LR16" i="5"/>
  <c r="KC16" i="5"/>
  <c r="IN16" i="5"/>
  <c r="GZ16" i="5"/>
  <c r="FK16" i="5"/>
  <c r="DV16" i="5"/>
  <c r="CG16" i="5"/>
  <c r="HJ16" i="5"/>
  <c r="AZ16" i="5"/>
  <c r="ML10" i="5"/>
  <c r="SC116" i="4" s="1"/>
  <c r="KX10" i="5"/>
  <c r="SC55" i="4" s="1"/>
  <c r="JI10" i="5"/>
  <c r="NU70" i="4" s="1"/>
  <c r="HT10" i="5"/>
  <c r="JL85" i="4" s="1"/>
  <c r="GE10" i="5"/>
  <c r="FD100" i="4" s="1"/>
  <c r="EP10" i="5"/>
  <c r="AM116" i="4" s="1"/>
  <c r="DB10" i="5"/>
  <c r="AM55" i="4" s="1"/>
  <c r="BK10" i="5"/>
  <c r="EU35" i="4" s="1"/>
  <c r="FU16" i="5"/>
  <c r="MB10" i="5"/>
  <c r="SC100" i="4" s="1"/>
  <c r="KM10" i="5"/>
  <c r="NU116" i="4" s="1"/>
  <c r="IY10" i="5"/>
  <c r="NU55" i="4" s="1"/>
  <c r="HJ10" i="5"/>
  <c r="JL70" i="4" s="1"/>
  <c r="FU10" i="5"/>
  <c r="FD85" i="4" s="1"/>
  <c r="EF10" i="5"/>
  <c r="AM100" i="4" s="1"/>
  <c r="CQ10" i="5"/>
  <c r="RZ35" i="4" s="1"/>
  <c r="AZ10" i="5"/>
  <c r="AK35" i="4" s="1"/>
  <c r="KM16" i="5"/>
  <c r="EF16" i="5"/>
  <c r="LR10" i="5"/>
  <c r="SC85" i="4" s="1"/>
  <c r="KC10" i="5"/>
  <c r="NU100" i="4" s="1"/>
  <c r="IN10" i="5"/>
  <c r="JL116" i="4" s="1"/>
  <c r="GZ10" i="5"/>
  <c r="JL55" i="4" s="1"/>
  <c r="FK10" i="5"/>
  <c r="FD70" i="4" s="1"/>
  <c r="DV10" i="5"/>
  <c r="AM85" i="4" s="1"/>
  <c r="CG10" i="5"/>
  <c r="NO35" i="4" s="1"/>
  <c r="IY16" i="5"/>
  <c r="CQ16" i="5"/>
  <c r="LH10" i="5"/>
  <c r="SC70" i="4" s="1"/>
  <c r="JS10" i="5"/>
  <c r="NU85" i="4" s="1"/>
  <c r="ID10" i="5"/>
  <c r="JL100" i="4" s="1"/>
  <c r="GO10" i="5"/>
  <c r="FD116" i="4" s="1"/>
  <c r="FA10" i="5"/>
  <c r="FD55" i="4" s="1"/>
  <c r="DL10" i="5"/>
  <c r="AM70" i="4" s="1"/>
  <c r="BV10" i="5"/>
  <c r="JE35" i="4" s="1"/>
  <c r="DB11" i="4"/>
  <c r="LU16" i="5"/>
  <c r="KF16" i="5"/>
  <c r="IQ16" i="5"/>
  <c r="HC16" i="5"/>
  <c r="FN16" i="5"/>
  <c r="DY16" i="5"/>
  <c r="CJ16" i="5"/>
  <c r="LK16" i="5"/>
  <c r="JV16" i="5"/>
  <c r="IG16" i="5"/>
  <c r="GR16" i="5"/>
  <c r="FD16" i="5"/>
  <c r="DO16" i="5"/>
  <c r="BY16" i="5"/>
  <c r="MO16" i="5"/>
  <c r="ME16" i="5"/>
  <c r="KP16" i="5"/>
  <c r="JB16" i="5"/>
  <c r="HM16" i="5"/>
  <c r="FX16" i="5"/>
  <c r="EI16" i="5"/>
  <c r="CT16" i="5"/>
  <c r="BC16" i="5"/>
  <c r="LA16" i="5"/>
  <c r="ES16" i="5"/>
  <c r="LK10" i="5"/>
  <c r="UB70" i="4" s="1"/>
  <c r="JV10" i="5"/>
  <c r="PT85" i="4" s="1"/>
  <c r="IG10" i="5"/>
  <c r="LK100" i="4" s="1"/>
  <c r="GR10" i="5"/>
  <c r="HC116" i="4" s="1"/>
  <c r="FD10" i="5"/>
  <c r="HC55" i="4" s="1"/>
  <c r="DO10" i="5"/>
  <c r="CR70" i="4" s="1"/>
  <c r="BY10" i="5"/>
  <c r="LJ35" i="4" s="1"/>
  <c r="JL16" i="5"/>
  <c r="DE16" i="5"/>
  <c r="MO10" i="5"/>
  <c r="UB116" i="4" s="1"/>
  <c r="LA10" i="5"/>
  <c r="UB55" i="4" s="1"/>
  <c r="JL10" i="5"/>
  <c r="PT70" i="4" s="1"/>
  <c r="HW10" i="5"/>
  <c r="LK85" i="4" s="1"/>
  <c r="GH10" i="5"/>
  <c r="HC100" i="4" s="1"/>
  <c r="ES10" i="5"/>
  <c r="CR116" i="4" s="1"/>
  <c r="DE10" i="5"/>
  <c r="CR55" i="4" s="1"/>
  <c r="BN10" i="5"/>
  <c r="GZ35" i="4" s="1"/>
  <c r="HW16" i="5"/>
  <c r="BN16" i="5"/>
  <c r="ME10" i="5"/>
  <c r="UB100" i="4" s="1"/>
  <c r="KP10" i="5"/>
  <c r="PT116" i="4" s="1"/>
  <c r="JB10" i="5"/>
  <c r="PT55" i="4" s="1"/>
  <c r="HM10" i="5"/>
  <c r="LK70" i="4" s="1"/>
  <c r="FX10" i="5"/>
  <c r="HC85" i="4" s="1"/>
  <c r="EI10" i="5"/>
  <c r="CR100" i="4" s="1"/>
  <c r="CT10" i="5"/>
  <c r="UE35" i="4" s="1"/>
  <c r="BC10" i="5"/>
  <c r="CP35" i="4" s="1"/>
  <c r="GH16" i="5"/>
  <c r="LU10" i="5"/>
  <c r="UB85" i="4" s="1"/>
  <c r="KF10" i="5"/>
  <c r="PT100" i="4" s="1"/>
  <c r="IQ10" i="5"/>
  <c r="LK116" i="4" s="1"/>
  <c r="HC10" i="5"/>
  <c r="LK55" i="4" s="1"/>
  <c r="FN10" i="5"/>
  <c r="HC70" i="4" s="1"/>
  <c r="DY10" i="5"/>
  <c r="CR85" i="4" s="1"/>
  <c r="CJ10" i="5"/>
  <c r="PT35" i="4" s="1"/>
  <c r="HC11" i="4"/>
  <c r="LQ16" i="5"/>
  <c r="KB16" i="5"/>
  <c r="IM16" i="5"/>
  <c r="GY16" i="5"/>
  <c r="FJ16" i="5"/>
  <c r="DU16" i="5"/>
  <c r="CF16" i="5"/>
  <c r="LG16" i="5"/>
  <c r="JR16" i="5"/>
  <c r="IC16" i="5"/>
  <c r="GN16" i="5"/>
  <c r="EZ16" i="5"/>
  <c r="DK16" i="5"/>
  <c r="BU16" i="5"/>
  <c r="MK16" i="5"/>
  <c r="MA16" i="5"/>
  <c r="KL16" i="5"/>
  <c r="IX16" i="5"/>
  <c r="HI16" i="5"/>
  <c r="FT16" i="5"/>
  <c r="EE16" i="5"/>
  <c r="CP16" i="5"/>
  <c r="AY16" i="5"/>
  <c r="GD16" i="5"/>
  <c r="LG10" i="5"/>
  <c r="RL70" i="4" s="1"/>
  <c r="JR10" i="5"/>
  <c r="ND85" i="4" s="1"/>
  <c r="IC10" i="5"/>
  <c r="IU100" i="4" s="1"/>
  <c r="GN10" i="5"/>
  <c r="EM116" i="4" s="1"/>
  <c r="EZ10" i="5"/>
  <c r="EM55" i="4" s="1"/>
  <c r="DK10" i="5"/>
  <c r="T70" i="4" s="1"/>
  <c r="BU10" i="5"/>
  <c r="IL35" i="4" s="1"/>
  <c r="KW16" i="5"/>
  <c r="EO16" i="5"/>
  <c r="MK10" i="5"/>
  <c r="RL116" i="4" s="1"/>
  <c r="KW10" i="5"/>
  <c r="RL55" i="4" s="1"/>
  <c r="JH10" i="5"/>
  <c r="ND70" i="4" s="1"/>
  <c r="HS10" i="5"/>
  <c r="IU85" i="4" s="1"/>
  <c r="GD10" i="5"/>
  <c r="EM100" i="4" s="1"/>
  <c r="EO10" i="5"/>
  <c r="T116" i="4" s="1"/>
  <c r="DA10" i="5"/>
  <c r="T55" i="4" s="1"/>
  <c r="BJ10" i="5"/>
  <c r="EB35" i="4" s="1"/>
  <c r="JH16" i="5"/>
  <c r="DA16" i="5"/>
  <c r="MA10" i="5"/>
  <c r="RL100" i="4" s="1"/>
  <c r="KL10" i="5"/>
  <c r="ND116" i="4" s="1"/>
  <c r="IX10" i="5"/>
  <c r="ND55" i="4" s="1"/>
  <c r="HI10" i="5"/>
  <c r="IU70" i="4" s="1"/>
  <c r="FT10" i="5"/>
  <c r="EM85" i="4" s="1"/>
  <c r="EE10" i="5"/>
  <c r="T100" i="4" s="1"/>
  <c r="CP10" i="5"/>
  <c r="RG35" i="4" s="1"/>
  <c r="AY10" i="5"/>
  <c r="R35" i="4" s="1"/>
  <c r="HS16" i="5"/>
  <c r="BJ16" i="5"/>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<sst xmlns="http://schemas.openxmlformats.org/spreadsheetml/2006/main" count="1085" uniqueCount="274">
  <si>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</si>
  <si>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</si>
  <si>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</si>
  <si>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</si>
  <si>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</si>
  <si>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</si>
  <si>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</si>
  <si>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</si>
  <si>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目的：　　　　　　　　　　　　　　　　　　　　千円
一般会計への繰出しの有無…有
　 目的：一般会計の一般財源の不足を補うため　30,000千円
その他の有無…有　　　
　 目的：翌年度への繰越　20,759千円
剰余金は、計画に基づいて維持運営・施設廃止の際に係るコストに充てるため令和3年まで基金積立を行ってきた。令和4年度以降は生じた余剰金の一部を一般会計へ繰り出すこととしている。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</si>
  <si>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</si>
  <si>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</si>
  <si>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</si>
  <si>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</si>
  <si>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</si>
  <si>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</si>
  <si>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</si>
  <si>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</si>
  <si>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</si>
  <si>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</si>
  <si>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</si>
  <si>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</si>
  <si>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</si>
  <si>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</si>
  <si>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</si>
  <si>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</si>
  <si>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</si>
  <si>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</si>
  <si>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</si>
  <si>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</si>
  <si>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</si>
  <si>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</si>
  <si>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</si>
  <si>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</si>
  <si>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</si>
  <si>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</si>
  <si>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</si>
  <si>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</si>
  <si>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</si>
  <si>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</si>
  <si>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</si>
  <si>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</si>
  <si>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</si>
  <si>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</si>
  <si>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</si>
  <si>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</si>
  <si>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</si>
  <si>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</si>
  <si>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</si>
  <si>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</si>
  <si>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</si>
  <si>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</si>
  <si>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</si>
  <si>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</si>
  <si>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</si>
  <si>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</si>
  <si>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</si>
  <si>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</si>
  <si>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</si>
  <si>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</si>
  <si>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</si>
  <si>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</si>
  <si>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</si>
  <si>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</si>
  <si>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</si>
  <si>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</si>
  <si>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</si>
  <si>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</si>
  <si>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</si>
  <si>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</si>
  <si>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</si>
  <si>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</si>
  <si>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</si>
  <si>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</si>
  <si>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</si>
  <si>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</si>
  <si>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</si>
  <si>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</si>
  <si>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</si>
  <si>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</si>
  <si>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</si>
  <si>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</si>
  <si>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</si>
  <si>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</si>
  <si>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</si>
  <si>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</si>
  <si>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</si>
  <si>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</si>
  <si>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</si>
  <si>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</si>
  <si>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</si>
  <si>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</si>
  <si>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</si>
  <si>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</si>
  <si>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</si>
  <si>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</si>
  <si>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</si>
  <si>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</si>
  <si>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</si>
  <si>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</si>
  <si>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</si>
  <si>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</si>
  <si>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</si>
  <si>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</si>
  <si>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</si>
  <si>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</si>
  <si>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</si>
  <si>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</si>
  <si>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</si>
  <si>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</si>
  <si>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</si>
  <si>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</si>
  <si>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</si>
  <si>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</si>
  <si>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</si>
  <si>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</si>
  <si>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</si>
  <si>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</si>
  <si>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</si>
  <si>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</si>
  <si>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</si>
  <si>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</si>
  <si>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</si>
  <si>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</si>
  <si>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</si>
  <si>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</si>
  <si>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</si>
  <si>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</si>
  <si>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</si>
  <si>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</si>
  <si>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</si>
  <si>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</si>
  <si>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</si>
  <si>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</si>
  <si>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</si>
  <si>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</si>
  <si>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</si>
  <si>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</si>
  <si>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</si>
  <si>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</si>
  <si>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</si>
  <si>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</si>
  <si>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</si>
  <si>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</si>
  <si>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</si>
  <si>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</si>
  <si>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</si>
  <si>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</si>
  <si>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</si>
  <si>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</si>
  <si>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</si>
  <si>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</si>
  <si>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</si>
  <si>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</si>
  <si>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</si>
  <si>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</si>
  <si>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</si>
  <si>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</si>
  <si>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</si>
  <si>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</si>
  <si>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</si>
  <si>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</si>
  <si>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</si>
  <si>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</si>
  <si>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</si>
  <si>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</si>
  <si>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</si>
  <si>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</si>
  <si>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</si>
  <si>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</si>
  <si>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</si>
  <si>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</si>
  <si>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</si>
  <si>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</si>
  <si>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</si>
  <si>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</si>
  <si>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</si>
  <si>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</si>
  <si>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</si>
  <si>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</si>
  <si>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</si>
  <si>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</si>
  <si>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</si>
  <si>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</si>
  <si>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</si>
  <si>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</si>
  <si>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</si>
  <si>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</si>
  <si>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</si>
  <si>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</si>
  <si>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</si>
  <si>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</si>
  <si>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</si>
  <si>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</si>
  <si>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</si>
  <si>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</si>
  <si>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</si>
  <si>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</si>
  <si>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</si>
  <si>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</si>
  <si>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</si>
  <si>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</si>
  <si>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</si>
  <si>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</si>
  <si>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</si>
  <si>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</si>
  <si>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</si>
  <si>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</si>
  <si>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</si>
  <si>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</si>
  <si>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</si>
  <si>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</si>
  <si>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</si>
  <si>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</si>
  <si>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</si>
  <si>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</si>
  <si>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</si>
  <si>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</si>
  <si>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</si>
  <si>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</si>
  <si>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</si>
  <si>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</si>
  <si>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</si>
  <si>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</si>
  <si>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</si>
  <si>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</si>
  <si>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</si>
  <si>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</si>
  <si>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</si>
  <si>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</si>
  <si>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</si>
  <si>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</si>
  <si>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</si>
  <si>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</si>
  <si>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</si>
  <si>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</si>
  <si>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</si>
  <si>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</si>
  <si>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</si>
  <si>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</si>
  <si>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</si>
  <si>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</si>
  <si>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</si>
  <si>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</si>
  <si>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</si>
  <si>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</si>
  <si>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</si>
  <si>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</si>
  <si>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</si>
  <si>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</si>
  <si>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</si>
  <si>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</si>
  <si>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</si>
  <si>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</si>
  <si>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</si>
  <si>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</si>
  <si>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</si>
  <si>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</si>
  <si>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</si>
  <si>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</si>
  <si>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</si>
  <si>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</si>
  <si>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</si>
  <si>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</si>
  <si>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</si>
  <si>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</si>
  <si>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</si>
  <si>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</si>
  <si>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</si>
  <si>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</si>
  <si>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</si>
  <si>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</si>
  <si>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保守に係る経費は年度によって点検・取替項目が多い年があり大きく増減がある。また、物価上昇により営業費用の増加の可能性もあるが、売電価格は固定であり価格転嫁することはできない。
　売電収入は、風況で左右される。これらのことから収益を平準化させ一般会計への繰入を一定にさせることは難しい。大きな故障が出ないように日々の点検などに今後も力を入れていく。
　令和２年度に策定した「上関町風力発電事業経営戦略」に基づき今後も安定した経営を目指す。</t>
    <rPh sb="15" eb="17">
      <t>テンケン</t>
    </rPh>
    <rPh sb="18" eb="20">
      <t>トリカエ</t>
    </rPh>
    <rPh sb="20" eb="22">
      <t>コウモク</t>
    </rPh>
    <rPh sb="23" eb="24">
      <t>オオ</t>
    </rPh>
    <rPh sb="25" eb="26">
      <t>トシ</t>
    </rPh>
    <rPh sb="41" eb="43">
      <t>ブッカ</t>
    </rPh>
    <rPh sb="43" eb="45">
      <t>ジョウショウ</t>
    </rPh>
    <rPh sb="48" eb="52">
      <t>エイギョウヒヨウ</t>
    </rPh>
    <rPh sb="53" eb="55">
      <t>ゾウカ</t>
    </rPh>
    <rPh sb="56" eb="59">
      <t>カノウセイ</t>
    </rPh>
    <rPh sb="64" eb="68">
      <t>バイデンカカク</t>
    </rPh>
    <rPh sb="69" eb="71">
      <t>コテイ</t>
    </rPh>
    <rPh sb="74" eb="76">
      <t>カカク</t>
    </rPh>
    <rPh sb="76" eb="78">
      <t>テンカ</t>
    </rPh>
    <phoneticPr fontId="5"/>
  </si>
  <si>
    <t xml:space="preserve">　収益的収支比率は料金収入が約13百万円減少したことにより悪化した。営業収支比率は保守委託料の減少により営業費用が約35百万円減少したため改善した。風力発電事業は、細やかな点検や経費節減努力以上に風況で営業収支は左右されるため、安定した収益をあげることが難しい。
　供給原価は、企業債の元金償還の据置期間が終了し公債費が増加したため前年度と比べて増加した。
　保守点検をしっかり行い計画通りの黒字経営が今後も続けられるように努力していきたい。 </t>
    <rPh sb="9" eb="11">
      <t>リョウキン</t>
    </rPh>
    <rPh sb="11" eb="13">
      <t>シュウニュウ</t>
    </rPh>
    <rPh sb="14" eb="15">
      <t>ヤク</t>
    </rPh>
    <rPh sb="17" eb="22">
      <t>ヒャクマンエンゲンショウ</t>
    </rPh>
    <rPh sb="29" eb="31">
      <t>アッカ</t>
    </rPh>
    <rPh sb="133" eb="135">
      <t>キョウキュウ</t>
    </rPh>
    <rPh sb="135" eb="137">
      <t>ゲンカ</t>
    </rPh>
    <rPh sb="139" eb="141">
      <t>キギョウ</t>
    </rPh>
    <rPh sb="141" eb="142">
      <t>サイ</t>
    </rPh>
    <rPh sb="168" eb="169">
      <t>ド</t>
    </rPh>
    <rPh sb="170" eb="171">
      <t>クラ</t>
    </rPh>
    <rPh sb="173" eb="175">
      <t>ゾウカ</t>
    </rPh>
    <rPh sb="178" eb="180">
      <t>サッコン</t>
    </rPh>
    <rPh sb="181" eb="185">
      <t>ブッカジョウショウ</t>
    </rPh>
    <rPh sb="186" eb="187">
      <t>ウ</t>
    </rPh>
    <rPh sb="188" eb="190">
      <t>コンゴ</t>
    </rPh>
    <rPh sb="190" eb="192">
      <t>エイギョウ</t>
    </rPh>
    <rPh sb="192" eb="194">
      <t>ヒヨウ</t>
    </rPh>
    <rPh sb="195" eb="197">
      <t>サクゲン</t>
    </rPh>
    <rPh sb="198" eb="199">
      <t>ハカ</t>
    </rPh>
    <phoneticPr fontId="5"/>
  </si>
  <si>
    <t>　令和4年度は運転開始から4年しか経過しておらず修繕費比率は平均値と比べて低い。
　設備利用率は、発電型式別でみると全国平均より良好な比率であったが、令和4年度は風況悪化で比率は減少した。
　企業債残高対料金収入は、新たな借り入れはなく元金償還が進んだため数値は減少した。
　風力発電会計は、売電収入が風況に左右されるため年間の風況に基づく売電収入計画と実績値は乖離がある。故障等による運転停止時間が発生する頻度を極力減らす努力を今後も継続していきたい。
　ＦＩＴ収入割合は、ＦＩＴ期間である令和20年度まで100％となる見込みであるがそれ以降は、売電単価の下落に備えて基金を活用することを検討している。</t>
    <rPh sb="108" eb="109">
      <t>アラ</t>
    </rPh>
    <rPh sb="111" eb="112">
      <t>カ</t>
    </rPh>
    <rPh sb="113" eb="114">
      <t>イ</t>
    </rPh>
    <rPh sb="118" eb="122">
      <t>ガンキンショウカン</t>
    </rPh>
    <rPh sb="123" eb="124">
      <t>スス</t>
    </rPh>
    <rPh sb="128" eb="130">
      <t>スウチ</t>
    </rPh>
    <rPh sb="131" eb="133">
      <t>ゲンショウ</t>
    </rPh>
    <rPh sb="232" eb="234">
      <t>シュウニュウ</t>
    </rPh>
    <rPh sb="234" eb="236">
      <t>ワリアイ</t>
    </rPh>
    <rPh sb="241" eb="243">
      <t>キカン</t>
    </rPh>
    <rPh sb="246" eb="248">
      <t>レイワ</t>
    </rPh>
    <rPh sb="250" eb="252">
      <t>ネンド</t>
    </rPh>
    <rPh sb="261" eb="263">
      <t>ミコ</t>
    </rPh>
    <rPh sb="270" eb="27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</si>
</sst>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#N/A</c:v>
                </c:pt>
                <c:pt idx="1">
                  <c:v>202.6</c:v>
                </c:pt>
                <c:pt idx="2">
                  <c:v>200.8</c:v>
                </c:pt>
                <c:pt idx="3">
                  <c:v>144.69999999999999</c:v>
                </c:pt>
                <c:pt idx="4">
                  <c:v>109.4</c:v>
                </c:pt>
              </c:numCache>
            </c:numRef>
          </c:val>
          <c:extLst>
            <c:ext xmlns:c16="http://schemas.microsoft.com/office/drawing/2014/chart" uri="{C3380CC4-5D6E-409C-BE32-E72D297353CC}">
              <c16:uniqueId val="{00000000-4920-463C-ABB9-FF8F65F02C9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#N/A</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4920-463C-ABB9-FF8F65F02C9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20-463C-ABB9-FF8F65F02C9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#N/A</c:v>
                </c:pt>
                <c:pt idx="1">
                  <c:v>364</c:v>
                </c:pt>
                <c:pt idx="2">
                  <c:v>319</c:v>
                </c:pt>
                <c:pt idx="3">
                  <c:v>204.8</c:v>
                </c:pt>
                <c:pt idx="4">
                  <c:v>302.3</c:v>
                </c:pt>
              </c:numCache>
            </c:numRef>
          </c:val>
          <c:extLst>
            <c:ext xmlns:c16="http://schemas.microsoft.com/office/drawing/2014/chart" uri="{C3380CC4-5D6E-409C-BE32-E72D297353CC}">
              <c16:uniqueId val="{00000000-A5B2-44A4-8ECC-62ED8AA95AE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#N/A</c:v>
                </c:pt>
                <c:pt idx="1">
                  <c:v>253.6</c:v>
                </c:pt>
                <c:pt idx="2">
                  <c:v>238</c:v>
                </c:pt>
                <c:pt idx="3">
                  <c:v>227.5</c:v>
                </c:pt>
                <c:pt idx="4">
                  <c:v>238.5</c:v>
                </c:pt>
              </c:numCache>
            </c:numRef>
          </c:val>
          <c:smooth val="0"/>
          <c:extLst>
            <c:ext xmlns:c16="http://schemas.microsoft.com/office/drawing/2014/chart" uri="{C3380CC4-5D6E-409C-BE32-E72D297353CC}">
              <c16:uniqueId val="{00000001-A5B2-44A4-8ECC-62ED8AA95AE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5B2-44A4-8ECC-62ED8AA95AE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5-4CF0-AC4F-89B2366A47F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5-4CF0-AC4F-89B2366A47F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DA5-4CF0-AC4F-89B2366A47F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#N/A</c:v>
                </c:pt>
                <c:pt idx="1">
                  <c:v>11793.6</c:v>
                </c:pt>
                <c:pt idx="2">
                  <c:v>12052</c:v>
                </c:pt>
                <c:pt idx="3">
                  <c:v>16725.5</c:v>
                </c:pt>
                <c:pt idx="4">
                  <c:v>22126.2</c:v>
                </c:pt>
              </c:numCache>
            </c:numRef>
          </c:val>
          <c:extLst>
            <c:ext xmlns:c16="http://schemas.microsoft.com/office/drawing/2014/chart" uri="{C3380CC4-5D6E-409C-BE32-E72D297353CC}">
              <c16:uniqueId val="{00000000-6C9B-460C-8BF7-0B9807639B2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19066.3</c:v>
                </c:pt>
                <c:pt idx="2">
                  <c:v>18998.7</c:v>
                </c:pt>
                <c:pt idx="3">
                  <c:v>17544.5</c:v>
                </c:pt>
                <c:pt idx="4">
                  <c:v>19886.599999999999</c:v>
                </c:pt>
              </c:numCache>
            </c:numRef>
          </c:val>
          <c:smooth val="0"/>
          <c:extLst>
            <c:ext xmlns:c16="http://schemas.microsoft.com/office/drawing/2014/chart" uri="{C3380CC4-5D6E-409C-BE32-E72D297353CC}">
              <c16:uniqueId val="{00000001-6C9B-460C-8BF7-0B9807639B2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#N/A</c:v>
                </c:pt>
                <c:pt idx="1">
                  <c:v>130650</c:v>
                </c:pt>
                <c:pt idx="2">
                  <c:v>146820</c:v>
                </c:pt>
                <c:pt idx="3">
                  <c:v>99173</c:v>
                </c:pt>
                <c:pt idx="4">
                  <c:v>121059</c:v>
                </c:pt>
              </c:numCache>
            </c:numRef>
          </c:val>
          <c:extLst>
            <c:ext xmlns:c16="http://schemas.microsoft.com/office/drawing/2014/chart" uri="{C3380CC4-5D6E-409C-BE32-E72D297353CC}">
              <c16:uniqueId val="{00000000-7CBC-47C9-8637-C2AFFCAB207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33434</c:v>
                </c:pt>
                <c:pt idx="2">
                  <c:v>36820</c:v>
                </c:pt>
                <c:pt idx="3">
                  <c:v>35532</c:v>
                </c:pt>
                <c:pt idx="4">
                  <c:v>36111</c:v>
                </c:pt>
              </c:numCache>
            </c:numRef>
          </c:val>
          <c:smooth val="0"/>
          <c:extLst>
            <c:ext xmlns:c16="http://schemas.microsoft.com/office/drawing/2014/chart" uri="{C3380CC4-5D6E-409C-BE32-E72D297353CC}">
              <c16:uniqueId val="{00000001-7CBC-47C9-8637-C2AFFCAB207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#N/A</c:v>
                </c:pt>
                <c:pt idx="1">
                  <c:v>22.1</c:v>
                </c:pt>
                <c:pt idx="2">
                  <c:v>25.9</c:v>
                </c:pt>
                <c:pt idx="3">
                  <c:v>23.5</c:v>
                </c:pt>
                <c:pt idx="4">
                  <c:v>22</c:v>
                </c:pt>
              </c:numCache>
            </c:numRef>
          </c:val>
          <c:extLst>
            <c:ext xmlns:c16="http://schemas.microsoft.com/office/drawing/2014/chart" uri="{C3380CC4-5D6E-409C-BE32-E72D297353CC}">
              <c16:uniqueId val="{00000000-322D-4392-809D-E88A99A232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#N/A</c:v>
                </c:pt>
                <c:pt idx="1">
                  <c:v>31.3</c:v>
                </c:pt>
                <c:pt idx="2">
                  <c:v>31.8</c:v>
                </c:pt>
                <c:pt idx="3">
                  <c:v>31.6</c:v>
                </c:pt>
                <c:pt idx="4">
                  <c:v>30.4</c:v>
                </c:pt>
              </c:numCache>
            </c:numRef>
          </c:val>
          <c:smooth val="0"/>
          <c:extLst>
            <c:ext xmlns:c16="http://schemas.microsoft.com/office/drawing/2014/chart" uri="{C3380CC4-5D6E-409C-BE32-E72D297353CC}">
              <c16:uniqueId val="{00000001-322D-4392-809D-E88A99A232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#N/A</c:v>
                </c:pt>
                <c:pt idx="1">
                  <c:v>0.1</c:v>
                </c:pt>
                <c:pt idx="2">
                  <c:v>0</c:v>
                </c:pt>
                <c:pt idx="3">
                  <c:v>0</c:v>
                </c:pt>
                <c:pt idx="4">
                  <c:v>0.5</c:v>
                </c:pt>
              </c:numCache>
            </c:numRef>
          </c:val>
          <c:extLst>
            <c:ext xmlns:c16="http://schemas.microsoft.com/office/drawing/2014/chart" uri="{C3380CC4-5D6E-409C-BE32-E72D297353CC}">
              <c16:uniqueId val="{00000000-D090-47E4-BE4C-AD84000C16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#N/A</c:v>
                </c:pt>
                <c:pt idx="1">
                  <c:v>5.4</c:v>
                </c:pt>
                <c:pt idx="2">
                  <c:v>6.4</c:v>
                </c:pt>
                <c:pt idx="3">
                  <c:v>5</c:v>
                </c:pt>
                <c:pt idx="4">
                  <c:v>3.9</c:v>
                </c:pt>
              </c:numCache>
            </c:numRef>
          </c:val>
          <c:smooth val="0"/>
          <c:extLst>
            <c:ext xmlns:c16="http://schemas.microsoft.com/office/drawing/2014/chart" uri="{C3380CC4-5D6E-409C-BE32-E72D297353CC}">
              <c16:uniqueId val="{00000001-D090-47E4-BE4C-AD84000C16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#N/A</c:v>
                </c:pt>
                <c:pt idx="1">
                  <c:v>607.70000000000005</c:v>
                </c:pt>
                <c:pt idx="2">
                  <c:v>494.5</c:v>
                </c:pt>
                <c:pt idx="3">
                  <c:v>525.1</c:v>
                </c:pt>
                <c:pt idx="4">
                  <c:v>506.1</c:v>
                </c:pt>
              </c:numCache>
            </c:numRef>
          </c:val>
          <c:extLst>
            <c:ext xmlns:c16="http://schemas.microsoft.com/office/drawing/2014/chart" uri="{C3380CC4-5D6E-409C-BE32-E72D297353CC}">
              <c16:uniqueId val="{00000000-6AF9-4B83-AF6F-A61FB304BE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#N/A</c:v>
                </c:pt>
                <c:pt idx="1">
                  <c:v>175.4</c:v>
                </c:pt>
                <c:pt idx="2">
                  <c:v>166.4</c:v>
                </c:pt>
                <c:pt idx="3">
                  <c:v>201.7</c:v>
                </c:pt>
                <c:pt idx="4">
                  <c:v>192.3</c:v>
                </c:pt>
              </c:numCache>
            </c:numRef>
          </c:val>
          <c:smooth val="0"/>
          <c:extLst>
            <c:ext xmlns:c16="http://schemas.microsoft.com/office/drawing/2014/chart" uri="{C3380CC4-5D6E-409C-BE32-E72D297353CC}">
              <c16:uniqueId val="{00000001-6AF9-4B83-AF6F-A61FB304BE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4-4D89-8A54-86E421D2E7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4-4D89-8A54-86E421D2E7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2725-4C07-83F4-4FDF83568D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#N/A</c:v>
                </c:pt>
                <c:pt idx="1">
                  <c:v>82.5</c:v>
                </c:pt>
                <c:pt idx="2">
                  <c:v>83.2</c:v>
                </c:pt>
                <c:pt idx="3">
                  <c:v>87.9</c:v>
                </c:pt>
                <c:pt idx="4">
                  <c:v>82.3</c:v>
                </c:pt>
              </c:numCache>
            </c:numRef>
          </c:val>
          <c:smooth val="0"/>
          <c:extLst>
            <c:ext xmlns:c16="http://schemas.microsoft.com/office/drawing/2014/chart" uri="{C3380CC4-5D6E-409C-BE32-E72D297353CC}">
              <c16:uniqueId val="{00000001-2725-4C07-83F4-4FDF83568D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E-4E16-A87B-0A87D27FAC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E-4E16-A87B-0A87D27FAC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B9-4130-9342-EE7B018D77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B9-4130-9342-EE7B018D77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C-4A18-9368-B761EFCD80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C-4A18-9368-B761EFCD80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8-41F3-9828-217D620B9C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8-41F3-9828-217D620B9C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E-4162-BC74-7C020E474C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E-4162-BC74-7C020E474C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2-4C1D-86C2-88611F25FA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2-4C1D-86C2-88611F25FA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C-4166-93FE-5C55AF4629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C-4166-93FE-5C55AF4629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3-4E6B-BD73-25DCD6D34D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3-4E6B-BD73-25DCD6D34D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E-4E28-8C53-4DDF09805D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E-4E28-8C53-4DDF09805D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B-420A-B6C1-26C0985796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B-420A-B6C1-26C0985796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22.1</c:v>
                </c:pt>
                <c:pt idx="2">
                  <c:v>25.9</c:v>
                </c:pt>
                <c:pt idx="3">
                  <c:v>23.5</c:v>
                </c:pt>
                <c:pt idx="4">
                  <c:v>22</c:v>
                </c:pt>
              </c:numCache>
            </c:numRef>
          </c:val>
          <c:extLst>
            <c:ext xmlns:c16="http://schemas.microsoft.com/office/drawing/2014/chart" uri="{C3380CC4-5D6E-409C-BE32-E72D297353CC}">
              <c16:uniqueId val="{00000000-7B88-4678-86D4-A31C7A10EF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12.2</c:v>
                </c:pt>
                <c:pt idx="2">
                  <c:v>16.8</c:v>
                </c:pt>
                <c:pt idx="3">
                  <c:v>21.1</c:v>
                </c:pt>
                <c:pt idx="4">
                  <c:v>18.899999999999999</c:v>
                </c:pt>
              </c:numCache>
            </c:numRef>
          </c:val>
          <c:smooth val="0"/>
          <c:extLst>
            <c:ext xmlns:c16="http://schemas.microsoft.com/office/drawing/2014/chart" uri="{C3380CC4-5D6E-409C-BE32-E72D297353CC}">
              <c16:uniqueId val="{00000001-7B88-4678-86D4-A31C7A10EF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0.1</c:v>
                </c:pt>
                <c:pt idx="2">
                  <c:v>0</c:v>
                </c:pt>
                <c:pt idx="3">
                  <c:v>0</c:v>
                </c:pt>
                <c:pt idx="4">
                  <c:v>0.5</c:v>
                </c:pt>
              </c:numCache>
            </c:numRef>
          </c:val>
          <c:extLst>
            <c:ext xmlns:c16="http://schemas.microsoft.com/office/drawing/2014/chart" uri="{C3380CC4-5D6E-409C-BE32-E72D297353CC}">
              <c16:uniqueId val="{00000000-F9EB-478B-A52E-F0FAE31644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30.5</c:v>
                </c:pt>
                <c:pt idx="2">
                  <c:v>24.4</c:v>
                </c:pt>
                <c:pt idx="3">
                  <c:v>17.100000000000001</c:v>
                </c:pt>
                <c:pt idx="4">
                  <c:v>8.5</c:v>
                </c:pt>
              </c:numCache>
            </c:numRef>
          </c:val>
          <c:smooth val="0"/>
          <c:extLst>
            <c:ext xmlns:c16="http://schemas.microsoft.com/office/drawing/2014/chart" uri="{C3380CC4-5D6E-409C-BE32-E72D297353CC}">
              <c16:uniqueId val="{00000001-F9EB-478B-A52E-F0FAE31644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607.70000000000005</c:v>
                </c:pt>
                <c:pt idx="2">
                  <c:v>494.5</c:v>
                </c:pt>
                <c:pt idx="3">
                  <c:v>525.1</c:v>
                </c:pt>
                <c:pt idx="4">
                  <c:v>506.1</c:v>
                </c:pt>
              </c:numCache>
            </c:numRef>
          </c:val>
          <c:extLst>
            <c:ext xmlns:c16="http://schemas.microsoft.com/office/drawing/2014/chart" uri="{C3380CC4-5D6E-409C-BE32-E72D297353CC}">
              <c16:uniqueId val="{00000000-1ADA-4393-A765-CEA2B3A45E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459.2</c:v>
                </c:pt>
                <c:pt idx="2">
                  <c:v>331.9</c:v>
                </c:pt>
                <c:pt idx="3">
                  <c:v>450.4</c:v>
                </c:pt>
                <c:pt idx="4">
                  <c:v>506.5</c:v>
                </c:pt>
              </c:numCache>
            </c:numRef>
          </c:val>
          <c:smooth val="0"/>
          <c:extLst>
            <c:ext xmlns:c16="http://schemas.microsoft.com/office/drawing/2014/chart" uri="{C3380CC4-5D6E-409C-BE32-E72D297353CC}">
              <c16:uniqueId val="{00000001-1ADA-4393-A765-CEA2B3A45E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4-4E65-B01B-8E97CB27A9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4-4E65-B01B-8E97CB27A9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0D75-4FE3-B319-B64355505C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95.4</c:v>
                </c:pt>
                <c:pt idx="2">
                  <c:v>95.1</c:v>
                </c:pt>
                <c:pt idx="3">
                  <c:v>96.5</c:v>
                </c:pt>
                <c:pt idx="4">
                  <c:v>98.5</c:v>
                </c:pt>
              </c:numCache>
            </c:numRef>
          </c:val>
          <c:smooth val="0"/>
          <c:extLst>
            <c:ext xmlns:c16="http://schemas.microsoft.com/office/drawing/2014/chart" uri="{C3380CC4-5D6E-409C-BE32-E72D297353CC}">
              <c16:uniqueId val="{00000001-0D75-4FE3-B319-B64355505C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7-404E-9422-B4CB71BAEF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7-404E-9422-B4CB71BAEF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D-4287-89C6-A8FC6B4C1D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D-4287-89C6-A8FC6B4C1D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1-4B82-B3D7-C9799DA9B4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1-4B82-B3D7-C9799DA9B4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B-4111-8253-AC544B135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B-4111-8253-AC544B135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1-4943-9D11-B28C02D812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1-4943-9D11-B28C02D812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山口県　上関町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142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7757</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9072</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8249</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7704</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t="str">
        <f>データ!AQ6</f>
        <v>-</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7757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9072</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8249</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7704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165397</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165397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t="str">
        <f>データ!AY11</f>
        <v>-</v>
      </c>
      <c r="S36" s="153"/>
      <c r="T36" s="153"/>
      <c r="U36" s="153"/>
      <c r="V36" s="153"/>
      <c r="W36" s="153"/>
      <c r="X36" s="153"/>
      <c r="Y36" s="153"/>
      <c r="Z36" s="153"/>
      <c r="AA36" s="153"/>
      <c r="AB36" s="153"/>
      <c r="AC36" s="153"/>
      <c r="AD36" s="153"/>
      <c r="AE36" s="153"/>
      <c r="AF36" s="153"/>
      <c r="AG36" s="153"/>
      <c r="AH36" s="153"/>
      <c r="AI36" s="153"/>
      <c r="AJ36" s="154"/>
      <c r="AK36" s="152">
        <f>データ!AZ11</f>
        <v>202.6</v>
      </c>
      <c r="AL36" s="153"/>
      <c r="AM36" s="153"/>
      <c r="AN36" s="153"/>
      <c r="AO36" s="153"/>
      <c r="AP36" s="153"/>
      <c r="AQ36" s="153"/>
      <c r="AR36" s="153"/>
      <c r="AS36" s="153"/>
      <c r="AT36" s="153"/>
      <c r="AU36" s="153"/>
      <c r="AV36" s="153"/>
      <c r="AW36" s="153"/>
      <c r="AX36" s="153"/>
      <c r="AY36" s="153"/>
      <c r="AZ36" s="153"/>
      <c r="BA36" s="153"/>
      <c r="BB36" s="153"/>
      <c r="BC36" s="154"/>
      <c r="BD36" s="152">
        <f>データ!BA11</f>
        <v>200.8</v>
      </c>
      <c r="BE36" s="153"/>
      <c r="BF36" s="153"/>
      <c r="BG36" s="153"/>
      <c r="BH36" s="153"/>
      <c r="BI36" s="153"/>
      <c r="BJ36" s="153"/>
      <c r="BK36" s="153"/>
      <c r="BL36" s="153"/>
      <c r="BM36" s="153"/>
      <c r="BN36" s="153"/>
      <c r="BO36" s="153"/>
      <c r="BP36" s="153"/>
      <c r="BQ36" s="153"/>
      <c r="BR36" s="153"/>
      <c r="BS36" s="153"/>
      <c r="BT36" s="153"/>
      <c r="BU36" s="153"/>
      <c r="BV36" s="154"/>
      <c r="BW36" s="152">
        <f>データ!BB11</f>
        <v>144.69999999999999</v>
      </c>
      <c r="BX36" s="153"/>
      <c r="BY36" s="153"/>
      <c r="BZ36" s="153"/>
      <c r="CA36" s="153"/>
      <c r="CB36" s="153"/>
      <c r="CC36" s="153"/>
      <c r="CD36" s="153"/>
      <c r="CE36" s="153"/>
      <c r="CF36" s="153"/>
      <c r="CG36" s="153"/>
      <c r="CH36" s="153"/>
      <c r="CI36" s="153"/>
      <c r="CJ36" s="153"/>
      <c r="CK36" s="153"/>
      <c r="CL36" s="153"/>
      <c r="CM36" s="153"/>
      <c r="CN36" s="153"/>
      <c r="CO36" s="154"/>
      <c r="CP36" s="152">
        <f>データ!BC11</f>
        <v>109.4</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t="str">
        <f>データ!BJ11</f>
        <v>-</v>
      </c>
      <c r="EC36" s="153"/>
      <c r="ED36" s="153"/>
      <c r="EE36" s="153"/>
      <c r="EF36" s="153"/>
      <c r="EG36" s="153"/>
      <c r="EH36" s="153"/>
      <c r="EI36" s="153"/>
      <c r="EJ36" s="153"/>
      <c r="EK36" s="153"/>
      <c r="EL36" s="153"/>
      <c r="EM36" s="153"/>
      <c r="EN36" s="153"/>
      <c r="EO36" s="153"/>
      <c r="EP36" s="153"/>
      <c r="EQ36" s="153"/>
      <c r="ER36" s="153"/>
      <c r="ES36" s="153"/>
      <c r="ET36" s="154"/>
      <c r="EU36" s="152">
        <f>データ!BK11</f>
        <v>364</v>
      </c>
      <c r="EV36" s="153"/>
      <c r="EW36" s="153"/>
      <c r="EX36" s="153"/>
      <c r="EY36" s="153"/>
      <c r="EZ36" s="153"/>
      <c r="FA36" s="153"/>
      <c r="FB36" s="153"/>
      <c r="FC36" s="153"/>
      <c r="FD36" s="153"/>
      <c r="FE36" s="153"/>
      <c r="FF36" s="153"/>
      <c r="FG36" s="153"/>
      <c r="FH36" s="153"/>
      <c r="FI36" s="153"/>
      <c r="FJ36" s="153"/>
      <c r="FK36" s="153"/>
      <c r="FL36" s="153"/>
      <c r="FM36" s="154"/>
      <c r="FN36" s="152">
        <f>データ!BL11</f>
        <v>319</v>
      </c>
      <c r="FO36" s="153"/>
      <c r="FP36" s="153"/>
      <c r="FQ36" s="153"/>
      <c r="FR36" s="153"/>
      <c r="FS36" s="153"/>
      <c r="FT36" s="153"/>
      <c r="FU36" s="153"/>
      <c r="FV36" s="153"/>
      <c r="FW36" s="153"/>
      <c r="FX36" s="153"/>
      <c r="FY36" s="153"/>
      <c r="FZ36" s="153"/>
      <c r="GA36" s="153"/>
      <c r="GB36" s="153"/>
      <c r="GC36" s="153"/>
      <c r="GD36" s="153"/>
      <c r="GE36" s="153"/>
      <c r="GF36" s="154"/>
      <c r="GG36" s="152">
        <f>データ!BM11</f>
        <v>204.8</v>
      </c>
      <c r="GH36" s="153"/>
      <c r="GI36" s="153"/>
      <c r="GJ36" s="153"/>
      <c r="GK36" s="153"/>
      <c r="GL36" s="153"/>
      <c r="GM36" s="153"/>
      <c r="GN36" s="153"/>
      <c r="GO36" s="153"/>
      <c r="GP36" s="153"/>
      <c r="GQ36" s="153"/>
      <c r="GR36" s="153"/>
      <c r="GS36" s="153"/>
      <c r="GT36" s="153"/>
      <c r="GU36" s="153"/>
      <c r="GV36" s="153"/>
      <c r="GW36" s="153"/>
      <c r="GX36" s="153"/>
      <c r="GY36" s="154"/>
      <c r="GZ36" s="152">
        <f>データ!BN11</f>
        <v>302.3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32</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33</v>
      </c>
      <c r="MK36" s="150"/>
      <c r="ML36" s="150"/>
      <c r="MM36" s="150"/>
      <c r="MN36" s="150"/>
      <c r="MO36" s="150"/>
      <c r="MP36" s="150"/>
      <c r="MQ36" s="150"/>
      <c r="MR36" s="150"/>
      <c r="MS36" s="150"/>
      <c r="MT36" s="150"/>
      <c r="MU36" s="151"/>
      <c r="MV36" s="152" t="str">
        <f>データ!CF11</f>
        <v>-</v>
      </c>
      <c r="MW36" s="153"/>
      <c r="MX36" s="153"/>
      <c r="MY36" s="153"/>
      <c r="MZ36" s="153"/>
      <c r="NA36" s="153"/>
      <c r="NB36" s="153"/>
      <c r="NC36" s="153"/>
      <c r="ND36" s="153"/>
      <c r="NE36" s="153"/>
      <c r="NF36" s="153"/>
      <c r="NG36" s="153"/>
      <c r="NH36" s="153"/>
      <c r="NI36" s="153"/>
      <c r="NJ36" s="153"/>
      <c r="NK36" s="153"/>
      <c r="NL36" s="153"/>
      <c r="NM36" s="153"/>
      <c r="NN36" s="154"/>
      <c r="NO36" s="152">
        <f>データ!CG11</f>
        <v>11793.6</v>
      </c>
      <c r="NP36" s="153"/>
      <c r="NQ36" s="153"/>
      <c r="NR36" s="153"/>
      <c r="NS36" s="153"/>
      <c r="NT36" s="153"/>
      <c r="NU36" s="153"/>
      <c r="NV36" s="153"/>
      <c r="NW36" s="153"/>
      <c r="NX36" s="153"/>
      <c r="NY36" s="153"/>
      <c r="NZ36" s="153"/>
      <c r="OA36" s="153"/>
      <c r="OB36" s="153"/>
      <c r="OC36" s="153"/>
      <c r="OD36" s="153"/>
      <c r="OE36" s="153"/>
      <c r="OF36" s="153"/>
      <c r="OG36" s="154"/>
      <c r="OH36" s="152">
        <f>データ!CH11</f>
        <v>12052</v>
      </c>
      <c r="OI36" s="153"/>
      <c r="OJ36" s="153"/>
      <c r="OK36" s="153"/>
      <c r="OL36" s="153"/>
      <c r="OM36" s="153"/>
      <c r="ON36" s="153"/>
      <c r="OO36" s="153"/>
      <c r="OP36" s="153"/>
      <c r="OQ36" s="153"/>
      <c r="OR36" s="153"/>
      <c r="OS36" s="153"/>
      <c r="OT36" s="153"/>
      <c r="OU36" s="153"/>
      <c r="OV36" s="153"/>
      <c r="OW36" s="153"/>
      <c r="OX36" s="153"/>
      <c r="OY36" s="153"/>
      <c r="OZ36" s="154"/>
      <c r="PA36" s="152">
        <f>データ!CI11</f>
        <v>16725.5</v>
      </c>
      <c r="PB36" s="153"/>
      <c r="PC36" s="153"/>
      <c r="PD36" s="153"/>
      <c r="PE36" s="153"/>
      <c r="PF36" s="153"/>
      <c r="PG36" s="153"/>
      <c r="PH36" s="153"/>
      <c r="PI36" s="153"/>
      <c r="PJ36" s="153"/>
      <c r="PK36" s="153"/>
      <c r="PL36" s="153"/>
      <c r="PM36" s="153"/>
      <c r="PN36" s="153"/>
      <c r="PO36" s="153"/>
      <c r="PP36" s="153"/>
      <c r="PQ36" s="153"/>
      <c r="PR36" s="153"/>
      <c r="PS36" s="154"/>
      <c r="PT36" s="152">
        <f>データ!CJ11</f>
        <v>22126.2</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t="str">
        <f>データ!CP11</f>
        <v>-</v>
      </c>
      <c r="RH36" s="156"/>
      <c r="RI36" s="156"/>
      <c r="RJ36" s="156"/>
      <c r="RK36" s="156"/>
      <c r="RL36" s="156"/>
      <c r="RM36" s="156"/>
      <c r="RN36" s="156"/>
      <c r="RO36" s="156"/>
      <c r="RP36" s="156"/>
      <c r="RQ36" s="156"/>
      <c r="RR36" s="156"/>
      <c r="RS36" s="156"/>
      <c r="RT36" s="156"/>
      <c r="RU36" s="156"/>
      <c r="RV36" s="156"/>
      <c r="RW36" s="156"/>
      <c r="RX36" s="156"/>
      <c r="RY36" s="157"/>
      <c r="RZ36" s="155">
        <f>データ!CQ11</f>
        <v>130650</v>
      </c>
      <c r="SA36" s="156"/>
      <c r="SB36" s="156"/>
      <c r="SC36" s="156"/>
      <c r="SD36" s="156"/>
      <c r="SE36" s="156"/>
      <c r="SF36" s="156"/>
      <c r="SG36" s="156"/>
      <c r="SH36" s="156"/>
      <c r="SI36" s="156"/>
      <c r="SJ36" s="156"/>
      <c r="SK36" s="156"/>
      <c r="SL36" s="156"/>
      <c r="SM36" s="156"/>
      <c r="SN36" s="156"/>
      <c r="SO36" s="156"/>
      <c r="SP36" s="156"/>
      <c r="SQ36" s="156"/>
      <c r="SR36" s="157"/>
      <c r="SS36" s="155">
        <f>データ!CR11</f>
        <v>146820</v>
      </c>
      <c r="ST36" s="156"/>
      <c r="SU36" s="156"/>
      <c r="SV36" s="156"/>
      <c r="SW36" s="156"/>
      <c r="SX36" s="156"/>
      <c r="SY36" s="156"/>
      <c r="SZ36" s="156"/>
      <c r="TA36" s="156"/>
      <c r="TB36" s="156"/>
      <c r="TC36" s="156"/>
      <c r="TD36" s="156"/>
      <c r="TE36" s="156"/>
      <c r="TF36" s="156"/>
      <c r="TG36" s="156"/>
      <c r="TH36" s="156"/>
      <c r="TI36" s="156"/>
      <c r="TJ36" s="156"/>
      <c r="TK36" s="157"/>
      <c r="TL36" s="155">
        <f>データ!CS11</f>
        <v>99173</v>
      </c>
      <c r="TM36" s="156"/>
      <c r="TN36" s="156"/>
      <c r="TO36" s="156"/>
      <c r="TP36" s="156"/>
      <c r="TQ36" s="156"/>
      <c r="TR36" s="156"/>
      <c r="TS36" s="156"/>
      <c r="TT36" s="156"/>
      <c r="TU36" s="156"/>
      <c r="TV36" s="156"/>
      <c r="TW36" s="156"/>
      <c r="TX36" s="156"/>
      <c r="TY36" s="156"/>
      <c r="TZ36" s="156"/>
      <c r="UA36" s="156"/>
      <c r="UB36" s="156"/>
      <c r="UC36" s="156"/>
      <c r="UD36" s="157"/>
      <c r="UE36" s="155">
        <f>データ!CT11</f>
        <v>121059</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34</v>
      </c>
      <c r="G37" s="150"/>
      <c r="H37" s="150"/>
      <c r="I37" s="150"/>
      <c r="J37" s="150"/>
      <c r="K37" s="150"/>
      <c r="L37" s="150"/>
      <c r="M37" s="150"/>
      <c r="N37" s="150"/>
      <c r="O37" s="150"/>
      <c r="P37" s="150"/>
      <c r="Q37" s="151"/>
      <c r="R37" s="152" t="str">
        <f>データ!AY12</f>
        <v>-</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34</v>
      </c>
      <c r="DQ37" s="150"/>
      <c r="DR37" s="150"/>
      <c r="DS37" s="150"/>
      <c r="DT37" s="150"/>
      <c r="DU37" s="150"/>
      <c r="DV37" s="150"/>
      <c r="DW37" s="150"/>
      <c r="DX37" s="150"/>
      <c r="DY37" s="150"/>
      <c r="DZ37" s="150"/>
      <c r="EA37" s="151"/>
      <c r="EB37" s="152" t="str">
        <f>データ!BJ12</f>
        <v>-</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34</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34</v>
      </c>
      <c r="MK37" s="150"/>
      <c r="ML37" s="150"/>
      <c r="MM37" s="150"/>
      <c r="MN37" s="150"/>
      <c r="MO37" s="150"/>
      <c r="MP37" s="150"/>
      <c r="MQ37" s="150"/>
      <c r="MR37" s="150"/>
      <c r="MS37" s="150"/>
      <c r="MT37" s="150"/>
      <c r="MU37" s="151"/>
      <c r="MV37" s="152" t="str">
        <f>データ!CF12</f>
        <v>-</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34</v>
      </c>
      <c r="QV37" s="150"/>
      <c r="QW37" s="150"/>
      <c r="QX37" s="150"/>
      <c r="QY37" s="150"/>
      <c r="QZ37" s="150"/>
      <c r="RA37" s="150"/>
      <c r="RB37" s="150"/>
      <c r="RC37" s="150"/>
      <c r="RD37" s="150"/>
      <c r="RE37" s="150"/>
      <c r="RF37" s="151"/>
      <c r="RG37" s="155" t="str">
        <f>データ!CP12</f>
        <v>-</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35</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36</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 customHeight="1" x14ac:dyDescent="0.2">
      <c r="A42" s="1"/>
      <c r="B42" s="161" t="s">
        <v>37</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38</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32</v>
      </c>
      <c r="I56" s="150"/>
      <c r="J56" s="150"/>
      <c r="K56" s="150"/>
      <c r="L56" s="150"/>
      <c r="M56" s="150"/>
      <c r="N56" s="150"/>
      <c r="O56" s="150"/>
      <c r="P56" s="150"/>
      <c r="Q56" s="150"/>
      <c r="R56" s="150"/>
      <c r="S56" s="151"/>
      <c r="T56" s="152" t="str">
        <f>データ!DA11</f>
        <v>-</v>
      </c>
      <c r="U56" s="153"/>
      <c r="V56" s="153"/>
      <c r="W56" s="153"/>
      <c r="X56" s="153"/>
      <c r="Y56" s="153"/>
      <c r="Z56" s="153"/>
      <c r="AA56" s="153"/>
      <c r="AB56" s="153"/>
      <c r="AC56" s="153"/>
      <c r="AD56" s="153"/>
      <c r="AE56" s="153"/>
      <c r="AF56" s="153"/>
      <c r="AG56" s="153"/>
      <c r="AH56" s="153"/>
      <c r="AI56" s="153"/>
      <c r="AJ56" s="153"/>
      <c r="AK56" s="153"/>
      <c r="AL56" s="154"/>
      <c r="AM56" s="152">
        <f>データ!DB11</f>
        <v>22.1</v>
      </c>
      <c r="AN56" s="153"/>
      <c r="AO56" s="153"/>
      <c r="AP56" s="153"/>
      <c r="AQ56" s="153"/>
      <c r="AR56" s="153"/>
      <c r="AS56" s="153"/>
      <c r="AT56" s="153"/>
      <c r="AU56" s="153"/>
      <c r="AV56" s="153"/>
      <c r="AW56" s="153"/>
      <c r="AX56" s="153"/>
      <c r="AY56" s="153"/>
      <c r="AZ56" s="153"/>
      <c r="BA56" s="153"/>
      <c r="BB56" s="153"/>
      <c r="BC56" s="153"/>
      <c r="BD56" s="153"/>
      <c r="BE56" s="154"/>
      <c r="BF56" s="152">
        <f>データ!DC11</f>
        <v>25.9</v>
      </c>
      <c r="BG56" s="153"/>
      <c r="BH56" s="153"/>
      <c r="BI56" s="153"/>
      <c r="BJ56" s="153"/>
      <c r="BK56" s="153"/>
      <c r="BL56" s="153"/>
      <c r="BM56" s="153"/>
      <c r="BN56" s="153"/>
      <c r="BO56" s="153"/>
      <c r="BP56" s="153"/>
      <c r="BQ56" s="153"/>
      <c r="BR56" s="153"/>
      <c r="BS56" s="153"/>
      <c r="BT56" s="153"/>
      <c r="BU56" s="153"/>
      <c r="BV56" s="153"/>
      <c r="BW56" s="153"/>
      <c r="BX56" s="154"/>
      <c r="BY56" s="152">
        <f>データ!DD11</f>
        <v>23.5</v>
      </c>
      <c r="BZ56" s="153"/>
      <c r="CA56" s="153"/>
      <c r="CB56" s="153"/>
      <c r="CC56" s="153"/>
      <c r="CD56" s="153"/>
      <c r="CE56" s="153"/>
      <c r="CF56" s="153"/>
      <c r="CG56" s="153"/>
      <c r="CH56" s="153"/>
      <c r="CI56" s="153"/>
      <c r="CJ56" s="153"/>
      <c r="CK56" s="153"/>
      <c r="CL56" s="153"/>
      <c r="CM56" s="153"/>
      <c r="CN56" s="153"/>
      <c r="CO56" s="153"/>
      <c r="CP56" s="153"/>
      <c r="CQ56" s="154"/>
      <c r="CR56" s="152">
        <f>データ!DE11</f>
        <v>22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32</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32</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f>データ!IY11</f>
        <v>22.1</v>
      </c>
      <c r="NV56" s="170"/>
      <c r="NW56" s="170"/>
      <c r="NX56" s="170"/>
      <c r="NY56" s="170"/>
      <c r="NZ56" s="170"/>
      <c r="OA56" s="170"/>
      <c r="OB56" s="170"/>
      <c r="OC56" s="170"/>
      <c r="OD56" s="170"/>
      <c r="OE56" s="170"/>
      <c r="OF56" s="170"/>
      <c r="OG56" s="170"/>
      <c r="OH56" s="170"/>
      <c r="OI56" s="170"/>
      <c r="OJ56" s="170"/>
      <c r="OK56" s="170"/>
      <c r="OL56" s="170">
        <f>データ!IZ11</f>
        <v>25.9</v>
      </c>
      <c r="OM56" s="170"/>
      <c r="ON56" s="170"/>
      <c r="OO56" s="170"/>
      <c r="OP56" s="170"/>
      <c r="OQ56" s="170"/>
      <c r="OR56" s="170"/>
      <c r="OS56" s="170"/>
      <c r="OT56" s="170"/>
      <c r="OU56" s="170"/>
      <c r="OV56" s="170"/>
      <c r="OW56" s="170"/>
      <c r="OX56" s="170"/>
      <c r="OY56" s="170"/>
      <c r="OZ56" s="170"/>
      <c r="PA56" s="170"/>
      <c r="PB56" s="170"/>
      <c r="PC56" s="170">
        <f>データ!JA11</f>
        <v>23.5</v>
      </c>
      <c r="PD56" s="170"/>
      <c r="PE56" s="170"/>
      <c r="PF56" s="170"/>
      <c r="PG56" s="170"/>
      <c r="PH56" s="170"/>
      <c r="PI56" s="170"/>
      <c r="PJ56" s="170"/>
      <c r="PK56" s="170"/>
      <c r="PL56" s="170"/>
      <c r="PM56" s="170"/>
      <c r="PN56" s="170"/>
      <c r="PO56" s="170"/>
      <c r="PP56" s="170"/>
      <c r="PQ56" s="170"/>
      <c r="PR56" s="170"/>
      <c r="PS56" s="170"/>
      <c r="PT56" s="170">
        <f>データ!JB11</f>
        <v>22</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32</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34</v>
      </c>
      <c r="I57" s="150"/>
      <c r="J57" s="150"/>
      <c r="K57" s="150"/>
      <c r="L57" s="150"/>
      <c r="M57" s="150"/>
      <c r="N57" s="150"/>
      <c r="O57" s="150"/>
      <c r="P57" s="150"/>
      <c r="Q57" s="150"/>
      <c r="R57" s="150"/>
      <c r="S57" s="151"/>
      <c r="T57" s="152" t="str">
        <f>データ!DA12</f>
        <v>-</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34</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34</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34</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f>データ!IY12</f>
        <v>12.2</v>
      </c>
      <c r="NV57" s="170"/>
      <c r="NW57" s="170"/>
      <c r="NX57" s="170"/>
      <c r="NY57" s="170"/>
      <c r="NZ57" s="170"/>
      <c r="OA57" s="170"/>
      <c r="OB57" s="170"/>
      <c r="OC57" s="170"/>
      <c r="OD57" s="170"/>
      <c r="OE57" s="170"/>
      <c r="OF57" s="170"/>
      <c r="OG57" s="170"/>
      <c r="OH57" s="170"/>
      <c r="OI57" s="170"/>
      <c r="OJ57" s="170"/>
      <c r="OK57" s="170"/>
      <c r="OL57" s="170">
        <f>データ!IZ12</f>
        <v>16.8</v>
      </c>
      <c r="OM57" s="170"/>
      <c r="ON57" s="170"/>
      <c r="OO57" s="170"/>
      <c r="OP57" s="170"/>
      <c r="OQ57" s="170"/>
      <c r="OR57" s="170"/>
      <c r="OS57" s="170"/>
      <c r="OT57" s="170"/>
      <c r="OU57" s="170"/>
      <c r="OV57" s="170"/>
      <c r="OW57" s="170"/>
      <c r="OX57" s="170"/>
      <c r="OY57" s="170"/>
      <c r="OZ57" s="170"/>
      <c r="PA57" s="170"/>
      <c r="PB57" s="170"/>
      <c r="PC57" s="170">
        <f>データ!JA12</f>
        <v>21.1</v>
      </c>
      <c r="PD57" s="170"/>
      <c r="PE57" s="170"/>
      <c r="PF57" s="170"/>
      <c r="PG57" s="170"/>
      <c r="PH57" s="170"/>
      <c r="PI57" s="170"/>
      <c r="PJ57" s="170"/>
      <c r="PK57" s="170"/>
      <c r="PL57" s="170"/>
      <c r="PM57" s="170"/>
      <c r="PN57" s="170"/>
      <c r="PO57" s="170"/>
      <c r="PP57" s="170"/>
      <c r="PQ57" s="170"/>
      <c r="PR57" s="170"/>
      <c r="PS57" s="170"/>
      <c r="PT57" s="170">
        <f>データ!JB12</f>
        <v>18.899999999999999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34</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32</v>
      </c>
      <c r="I71" s="150"/>
      <c r="J71" s="150"/>
      <c r="K71" s="150"/>
      <c r="L71" s="150"/>
      <c r="M71" s="150"/>
      <c r="N71" s="150"/>
      <c r="O71" s="150"/>
      <c r="P71" s="150"/>
      <c r="Q71" s="150"/>
      <c r="R71" s="150"/>
      <c r="S71" s="151"/>
      <c r="T71" s="152" t="str">
        <f>データ!DK11</f>
        <v>-</v>
      </c>
      <c r="U71" s="153"/>
      <c r="V71" s="153"/>
      <c r="W71" s="153"/>
      <c r="X71" s="153"/>
      <c r="Y71" s="153"/>
      <c r="Z71" s="153"/>
      <c r="AA71" s="153"/>
      <c r="AB71" s="153"/>
      <c r="AC71" s="153"/>
      <c r="AD71" s="153"/>
      <c r="AE71" s="153"/>
      <c r="AF71" s="153"/>
      <c r="AG71" s="153"/>
      <c r="AH71" s="153"/>
      <c r="AI71" s="153"/>
      <c r="AJ71" s="153"/>
      <c r="AK71" s="153"/>
      <c r="AL71" s="154"/>
      <c r="AM71" s="152">
        <f>データ!DL11</f>
        <v>0.1</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32</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32</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32</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f>データ!JI11</f>
        <v>0.1</v>
      </c>
      <c r="NV71" s="170"/>
      <c r="NW71" s="170"/>
      <c r="NX71" s="170"/>
      <c r="NY71" s="170"/>
      <c r="NZ71" s="170"/>
      <c r="OA71" s="170"/>
      <c r="OB71" s="170"/>
      <c r="OC71" s="170"/>
      <c r="OD71" s="170"/>
      <c r="OE71" s="170"/>
      <c r="OF71" s="170"/>
      <c r="OG71" s="170"/>
      <c r="OH71" s="170"/>
      <c r="OI71" s="170"/>
      <c r="OJ71" s="170"/>
      <c r="OK71" s="170"/>
      <c r="OL71" s="170">
        <f>データ!JJ11</f>
        <v>0</v>
      </c>
      <c r="OM71" s="170"/>
      <c r="ON71" s="170"/>
      <c r="OO71" s="170"/>
      <c r="OP71" s="170"/>
      <c r="OQ71" s="170"/>
      <c r="OR71" s="170"/>
      <c r="OS71" s="170"/>
      <c r="OT71" s="170"/>
      <c r="OU71" s="170"/>
      <c r="OV71" s="170"/>
      <c r="OW71" s="170"/>
      <c r="OX71" s="170"/>
      <c r="OY71" s="170"/>
      <c r="OZ71" s="170"/>
      <c r="PA71" s="170"/>
      <c r="PB71" s="170"/>
      <c r="PC71" s="170">
        <f>データ!JK11</f>
        <v>0</v>
      </c>
      <c r="PD71" s="170"/>
      <c r="PE71" s="170"/>
      <c r="PF71" s="170"/>
      <c r="PG71" s="170"/>
      <c r="PH71" s="170"/>
      <c r="PI71" s="170"/>
      <c r="PJ71" s="170"/>
      <c r="PK71" s="170"/>
      <c r="PL71" s="170"/>
      <c r="PM71" s="170"/>
      <c r="PN71" s="170"/>
      <c r="PO71" s="170"/>
      <c r="PP71" s="170"/>
      <c r="PQ71" s="170"/>
      <c r="PR71" s="170"/>
      <c r="PS71" s="170"/>
      <c r="PT71" s="170">
        <f>データ!JL11</f>
        <v>0.5</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32</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34</v>
      </c>
      <c r="I72" s="150"/>
      <c r="J72" s="150"/>
      <c r="K72" s="150"/>
      <c r="L72" s="150"/>
      <c r="M72" s="150"/>
      <c r="N72" s="150"/>
      <c r="O72" s="150"/>
      <c r="P72" s="150"/>
      <c r="Q72" s="150"/>
      <c r="R72" s="150"/>
      <c r="S72" s="151"/>
      <c r="T72" s="152" t="str">
        <f>データ!DK12</f>
        <v>-</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34</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34</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34</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f>データ!JI12</f>
        <v>30.5</v>
      </c>
      <c r="NV72" s="170"/>
      <c r="NW72" s="170"/>
      <c r="NX72" s="170"/>
      <c r="NY72" s="170"/>
      <c r="NZ72" s="170"/>
      <c r="OA72" s="170"/>
      <c r="OB72" s="170"/>
      <c r="OC72" s="170"/>
      <c r="OD72" s="170"/>
      <c r="OE72" s="170"/>
      <c r="OF72" s="170"/>
      <c r="OG72" s="170"/>
      <c r="OH72" s="170"/>
      <c r="OI72" s="170"/>
      <c r="OJ72" s="170"/>
      <c r="OK72" s="170"/>
      <c r="OL72" s="170">
        <f>データ!JJ12</f>
        <v>24.4</v>
      </c>
      <c r="OM72" s="170"/>
      <c r="ON72" s="170"/>
      <c r="OO72" s="170"/>
      <c r="OP72" s="170"/>
      <c r="OQ72" s="170"/>
      <c r="OR72" s="170"/>
      <c r="OS72" s="170"/>
      <c r="OT72" s="170"/>
      <c r="OU72" s="170"/>
      <c r="OV72" s="170"/>
      <c r="OW72" s="170"/>
      <c r="OX72" s="170"/>
      <c r="OY72" s="170"/>
      <c r="OZ72" s="170"/>
      <c r="PA72" s="170"/>
      <c r="PB72" s="170"/>
      <c r="PC72" s="170">
        <f>データ!JK12</f>
        <v>17.100000000000001</v>
      </c>
      <c r="PD72" s="170"/>
      <c r="PE72" s="170"/>
      <c r="PF72" s="170"/>
      <c r="PG72" s="170"/>
      <c r="PH72" s="170"/>
      <c r="PI72" s="170"/>
      <c r="PJ72" s="170"/>
      <c r="PK72" s="170"/>
      <c r="PL72" s="170"/>
      <c r="PM72" s="170"/>
      <c r="PN72" s="170"/>
      <c r="PO72" s="170"/>
      <c r="PP72" s="170"/>
      <c r="PQ72" s="170"/>
      <c r="PR72" s="170"/>
      <c r="PS72" s="170"/>
      <c r="PT72" s="170">
        <f>データ!JL12</f>
        <v>8.5</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34</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40</v>
      </c>
      <c r="I86" s="150"/>
      <c r="J86" s="150"/>
      <c r="K86" s="150"/>
      <c r="L86" s="150"/>
      <c r="M86" s="150"/>
      <c r="N86" s="150"/>
      <c r="O86" s="150"/>
      <c r="P86" s="150"/>
      <c r="Q86" s="150"/>
      <c r="R86" s="150"/>
      <c r="S86" s="151"/>
      <c r="T86" s="152" t="str">
        <f>データ!DU11</f>
        <v>-</v>
      </c>
      <c r="U86" s="153"/>
      <c r="V86" s="153"/>
      <c r="W86" s="153"/>
      <c r="X86" s="153"/>
      <c r="Y86" s="153"/>
      <c r="Z86" s="153"/>
      <c r="AA86" s="153"/>
      <c r="AB86" s="153"/>
      <c r="AC86" s="153"/>
      <c r="AD86" s="153"/>
      <c r="AE86" s="153"/>
      <c r="AF86" s="153"/>
      <c r="AG86" s="153"/>
      <c r="AH86" s="153"/>
      <c r="AI86" s="153"/>
      <c r="AJ86" s="153"/>
      <c r="AK86" s="153"/>
      <c r="AL86" s="154"/>
      <c r="AM86" s="152">
        <f>データ!DV11</f>
        <v>607.70000000000005</v>
      </c>
      <c r="AN86" s="153"/>
      <c r="AO86" s="153"/>
      <c r="AP86" s="153"/>
      <c r="AQ86" s="153"/>
      <c r="AR86" s="153"/>
      <c r="AS86" s="153"/>
      <c r="AT86" s="153"/>
      <c r="AU86" s="153"/>
      <c r="AV86" s="153"/>
      <c r="AW86" s="153"/>
      <c r="AX86" s="153"/>
      <c r="AY86" s="153"/>
      <c r="AZ86" s="153"/>
      <c r="BA86" s="153"/>
      <c r="BB86" s="153"/>
      <c r="BC86" s="153"/>
      <c r="BD86" s="153"/>
      <c r="BE86" s="154"/>
      <c r="BF86" s="152">
        <f>データ!DW11</f>
        <v>494.5</v>
      </c>
      <c r="BG86" s="153"/>
      <c r="BH86" s="153"/>
      <c r="BI86" s="153"/>
      <c r="BJ86" s="153"/>
      <c r="BK86" s="153"/>
      <c r="BL86" s="153"/>
      <c r="BM86" s="153"/>
      <c r="BN86" s="153"/>
      <c r="BO86" s="153"/>
      <c r="BP86" s="153"/>
      <c r="BQ86" s="153"/>
      <c r="BR86" s="153"/>
      <c r="BS86" s="153"/>
      <c r="BT86" s="153"/>
      <c r="BU86" s="153"/>
      <c r="BV86" s="153"/>
      <c r="BW86" s="153"/>
      <c r="BX86" s="154"/>
      <c r="BY86" s="152">
        <f>データ!DX11</f>
        <v>525.1</v>
      </c>
      <c r="BZ86" s="153"/>
      <c r="CA86" s="153"/>
      <c r="CB86" s="153"/>
      <c r="CC86" s="153"/>
      <c r="CD86" s="153"/>
      <c r="CE86" s="153"/>
      <c r="CF86" s="153"/>
      <c r="CG86" s="153"/>
      <c r="CH86" s="153"/>
      <c r="CI86" s="153"/>
      <c r="CJ86" s="153"/>
      <c r="CK86" s="153"/>
      <c r="CL86" s="153"/>
      <c r="CM86" s="153"/>
      <c r="CN86" s="153"/>
      <c r="CO86" s="153"/>
      <c r="CP86" s="153"/>
      <c r="CQ86" s="154"/>
      <c r="CR86" s="152">
        <f>データ!DY11</f>
        <v>506.1</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40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41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32</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f>データ!JS11</f>
        <v>607.70000000000005</v>
      </c>
      <c r="NV86" s="170"/>
      <c r="NW86" s="170"/>
      <c r="NX86" s="170"/>
      <c r="NY86" s="170"/>
      <c r="NZ86" s="170"/>
      <c r="OA86" s="170"/>
      <c r="OB86" s="170"/>
      <c r="OC86" s="170"/>
      <c r="OD86" s="170"/>
      <c r="OE86" s="170"/>
      <c r="OF86" s="170"/>
      <c r="OG86" s="170"/>
      <c r="OH86" s="170"/>
      <c r="OI86" s="170"/>
      <c r="OJ86" s="170"/>
      <c r="OK86" s="170"/>
      <c r="OL86" s="170">
        <f>データ!JT11</f>
        <v>494.5</v>
      </c>
      <c r="OM86" s="170"/>
      <c r="ON86" s="170"/>
      <c r="OO86" s="170"/>
      <c r="OP86" s="170"/>
      <c r="OQ86" s="170"/>
      <c r="OR86" s="170"/>
      <c r="OS86" s="170"/>
      <c r="OT86" s="170"/>
      <c r="OU86" s="170"/>
      <c r="OV86" s="170"/>
      <c r="OW86" s="170"/>
      <c r="OX86" s="170"/>
      <c r="OY86" s="170"/>
      <c r="OZ86" s="170"/>
      <c r="PA86" s="170"/>
      <c r="PB86" s="170"/>
      <c r="PC86" s="170">
        <f>データ!JU11</f>
        <v>525.1</v>
      </c>
      <c r="PD86" s="170"/>
      <c r="PE86" s="170"/>
      <c r="PF86" s="170"/>
      <c r="PG86" s="170"/>
      <c r="PH86" s="170"/>
      <c r="PI86" s="170"/>
      <c r="PJ86" s="170"/>
      <c r="PK86" s="170"/>
      <c r="PL86" s="170"/>
      <c r="PM86" s="170"/>
      <c r="PN86" s="170"/>
      <c r="PO86" s="170"/>
      <c r="PP86" s="170"/>
      <c r="PQ86" s="170"/>
      <c r="PR86" s="170"/>
      <c r="PS86" s="170"/>
      <c r="PT86" s="170">
        <f>データ!JV11</f>
        <v>506.1</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34</v>
      </c>
      <c r="I87" s="150"/>
      <c r="J87" s="150"/>
      <c r="K87" s="150"/>
      <c r="L87" s="150"/>
      <c r="M87" s="150"/>
      <c r="N87" s="150"/>
      <c r="O87" s="150"/>
      <c r="P87" s="150"/>
      <c r="Q87" s="150"/>
      <c r="R87" s="150"/>
      <c r="S87" s="151"/>
      <c r="T87" s="152" t="str">
        <f>データ!DU12</f>
        <v>-</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34</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34</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34</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f>データ!JS12</f>
        <v>459.2</v>
      </c>
      <c r="NV87" s="170"/>
      <c r="NW87" s="170"/>
      <c r="NX87" s="170"/>
      <c r="NY87" s="170"/>
      <c r="NZ87" s="170"/>
      <c r="OA87" s="170"/>
      <c r="OB87" s="170"/>
      <c r="OC87" s="170"/>
      <c r="OD87" s="170"/>
      <c r="OE87" s="170"/>
      <c r="OF87" s="170"/>
      <c r="OG87" s="170"/>
      <c r="OH87" s="170"/>
      <c r="OI87" s="170"/>
      <c r="OJ87" s="170"/>
      <c r="OK87" s="170"/>
      <c r="OL87" s="170">
        <f>データ!JT12</f>
        <v>331.9</v>
      </c>
      <c r="OM87" s="170"/>
      <c r="ON87" s="170"/>
      <c r="OO87" s="170"/>
      <c r="OP87" s="170"/>
      <c r="OQ87" s="170"/>
      <c r="OR87" s="170"/>
      <c r="OS87" s="170"/>
      <c r="OT87" s="170"/>
      <c r="OU87" s="170"/>
      <c r="OV87" s="170"/>
      <c r="OW87" s="170"/>
      <c r="OX87" s="170"/>
      <c r="OY87" s="170"/>
      <c r="OZ87" s="170"/>
      <c r="PA87" s="170"/>
      <c r="PB87" s="170"/>
      <c r="PC87" s="170">
        <f>データ!JU12</f>
        <v>450.4</v>
      </c>
      <c r="PD87" s="170"/>
      <c r="PE87" s="170"/>
      <c r="PF87" s="170"/>
      <c r="PG87" s="170"/>
      <c r="PH87" s="170"/>
      <c r="PI87" s="170"/>
      <c r="PJ87" s="170"/>
      <c r="PK87" s="170"/>
      <c r="PL87" s="170"/>
      <c r="PM87" s="170"/>
      <c r="PN87" s="170"/>
      <c r="PO87" s="170"/>
      <c r="PP87" s="170"/>
      <c r="PQ87" s="170"/>
      <c r="PR87" s="170"/>
      <c r="PS87" s="170"/>
      <c r="PT87" s="170">
        <f>データ!JV12</f>
        <v>506.5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34</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42</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271</v>
      </c>
      <c r="VE100" s="111"/>
      <c r="VF100" s="111"/>
      <c r="VG100" s="111"/>
      <c r="VH100" s="111"/>
      <c r="VI100" s="111"/>
      <c r="VJ100" s="112"/>
    </row>
    <row r="101" spans="1:582" ht="13.5" customHeight="1" x14ac:dyDescent="0.2">
      <c r="A101" s="1"/>
      <c r="B101" s="28"/>
      <c r="C101" s="1"/>
      <c r="D101" s="1"/>
      <c r="E101" s="1"/>
      <c r="F101" s="1"/>
      <c r="G101" s="1"/>
      <c r="H101" s="149" t="s">
        <v>32</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32</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32</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32</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32</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34</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34</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34</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34</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34</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43</v>
      </c>
      <c r="I117" s="150"/>
      <c r="J117" s="150"/>
      <c r="K117" s="150"/>
      <c r="L117" s="150"/>
      <c r="M117" s="150"/>
      <c r="N117" s="150"/>
      <c r="O117" s="150"/>
      <c r="P117" s="150"/>
      <c r="Q117" s="150"/>
      <c r="R117" s="150"/>
      <c r="S117" s="151"/>
      <c r="T117" s="152" t="str">
        <f>データ!EO11</f>
        <v>-</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32</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32</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32</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f>データ!KP11</f>
        <v>100</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32</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34</v>
      </c>
      <c r="I118" s="150"/>
      <c r="J118" s="150"/>
      <c r="K118" s="150"/>
      <c r="L118" s="150"/>
      <c r="M118" s="150"/>
      <c r="N118" s="150"/>
      <c r="O118" s="150"/>
      <c r="P118" s="150"/>
      <c r="Q118" s="150"/>
      <c r="R118" s="150"/>
      <c r="S118" s="151"/>
      <c r="T118" s="152" t="str">
        <f>データ!EO12</f>
        <v>-</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34</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34</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34</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f>データ!KM12</f>
        <v>95.4</v>
      </c>
      <c r="NV118" s="170"/>
      <c r="NW118" s="170"/>
      <c r="NX118" s="170"/>
      <c r="NY118" s="170"/>
      <c r="NZ118" s="170"/>
      <c r="OA118" s="170"/>
      <c r="OB118" s="170"/>
      <c r="OC118" s="170"/>
      <c r="OD118" s="170"/>
      <c r="OE118" s="170"/>
      <c r="OF118" s="170"/>
      <c r="OG118" s="170"/>
      <c r="OH118" s="170"/>
      <c r="OI118" s="170"/>
      <c r="OJ118" s="170"/>
      <c r="OK118" s="170"/>
      <c r="OL118" s="170">
        <f>データ!KN12</f>
        <v>95.1</v>
      </c>
      <c r="OM118" s="170"/>
      <c r="ON118" s="170"/>
      <c r="OO118" s="170"/>
      <c r="OP118" s="170"/>
      <c r="OQ118" s="170"/>
      <c r="OR118" s="170"/>
      <c r="OS118" s="170"/>
      <c r="OT118" s="170"/>
      <c r="OU118" s="170"/>
      <c r="OV118" s="170"/>
      <c r="OW118" s="170"/>
      <c r="OX118" s="170"/>
      <c r="OY118" s="170"/>
      <c r="OZ118" s="170"/>
      <c r="PA118" s="170"/>
      <c r="PB118" s="170"/>
      <c r="PC118" s="170">
        <f>データ!KO12</f>
        <v>96.5</v>
      </c>
      <c r="PD118" s="170"/>
      <c r="PE118" s="170"/>
      <c r="PF118" s="170"/>
      <c r="PG118" s="170"/>
      <c r="PH118" s="170"/>
      <c r="PI118" s="170"/>
      <c r="PJ118" s="170"/>
      <c r="PK118" s="170"/>
      <c r="PL118" s="170"/>
      <c r="PM118" s="170"/>
      <c r="PN118" s="170"/>
      <c r="PO118" s="170"/>
      <c r="PP118" s="170"/>
      <c r="PQ118" s="170"/>
      <c r="PR118" s="170"/>
      <c r="PS118" s="170"/>
      <c r="PT118" s="170">
        <f>データ!KP12</f>
        <v>98.5</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34</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44</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（最大出力合計4,000kW）</v>
      </c>
      <c r="D126" s="2" t="str">
        <f>データ!EX9</f>
        <v>（最大出力合計-kW）</v>
      </c>
      <c r="E126" s="2" t="str">
        <f>データ!GW9</f>
        <v>（最大出力合計-kW）</v>
      </c>
      <c r="F126" s="2" t="str">
        <f>データ!IV9</f>
        <v>（最大出力合計4,000kW）</v>
      </c>
      <c r="G126" s="2" t="str">
        <f>データ!KU9</f>
        <v>（最大出力合計-kW）</v>
      </c>
    </row>
  </sheetData>
  <sheetProtection algorithmName="SHA-512" hashValue="KdufGo4Yzfayq2xBaKWh4RVNAZ7p9Cx0/rh7rQmxHFgviWzqjsC0KEpnRG9oVdfAR9L2s8xYj0yBan4Jf94Kaw==" saltValue="3TeUMhTiYFBWCwQSoAlik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39.6" x14ac:dyDescent="0.2">
      <c r="A6" s="33" t="s">
        <v>127</v>
      </c>
      <c r="B6" s="48" t="str">
        <f>B7</f>
        <v>2022</v>
      </c>
      <c r="C6" s="48" t="str">
        <f t="shared" ref="C6:AX6" si="6">C7</f>
        <v>353418</v>
      </c>
      <c r="D6" s="48" t="str">
        <f t="shared" si="6"/>
        <v>47</v>
      </c>
      <c r="E6" s="48" t="str">
        <f t="shared" si="6"/>
        <v>04</v>
      </c>
      <c r="F6" s="48" t="str">
        <f t="shared" si="6"/>
        <v>0</v>
      </c>
      <c r="G6" s="48" t="str">
        <f t="shared" si="6"/>
        <v>000</v>
      </c>
      <c r="H6" s="48" t="str">
        <f t="shared" si="6"/>
        <v>山口県　上関町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v>
      </c>
      <c r="S6" s="52" t="str">
        <f t="shared" si="6"/>
        <v>令和21年4月1日　上関町風力発電所</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f t="shared" si="6"/>
        <v>7757</v>
      </c>
      <c r="AI6" s="50">
        <f t="shared" si="6"/>
        <v>9072</v>
      </c>
      <c r="AJ6" s="50">
        <f t="shared" si="6"/>
        <v>8249</v>
      </c>
      <c r="AK6" s="50">
        <f t="shared" si="6"/>
        <v>7704</v>
      </c>
      <c r="AL6" s="50" t="str">
        <f t="shared" si="6"/>
        <v>-</v>
      </c>
      <c r="AM6" s="50" t="str">
        <f t="shared" si="6"/>
        <v>-</v>
      </c>
      <c r="AN6" s="50" t="str">
        <f t="shared" si="6"/>
        <v>-</v>
      </c>
      <c r="AO6" s="50" t="str">
        <f t="shared" si="6"/>
        <v>-</v>
      </c>
      <c r="AP6" s="50" t="str">
        <f t="shared" si="6"/>
        <v>-</v>
      </c>
      <c r="AQ6" s="50" t="str">
        <f t="shared" si="6"/>
        <v>-</v>
      </c>
      <c r="AR6" s="50">
        <f t="shared" si="6"/>
        <v>7757</v>
      </c>
      <c r="AS6" s="50">
        <f t="shared" si="6"/>
        <v>9072</v>
      </c>
      <c r="AT6" s="50">
        <f t="shared" si="6"/>
        <v>8249</v>
      </c>
      <c r="AU6" s="50">
        <f t="shared" si="6"/>
        <v>7704</v>
      </c>
      <c r="AV6" s="50" t="str">
        <f t="shared" si="6"/>
        <v>-</v>
      </c>
      <c r="AW6" s="50">
        <f t="shared" si="6"/>
        <v>165397</v>
      </c>
      <c r="AX6" s="50">
        <f t="shared" si="6"/>
        <v>165397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6" x14ac:dyDescent="0.2">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v>1</v>
      </c>
      <c r="P7" s="61" t="s">
        <v>139</v>
      </c>
      <c r="Q7" s="61" t="s">
        <v>139</v>
      </c>
      <c r="R7" s="62" t="s">
        <v>139</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t="s">
        <v>139</v>
      </c>
      <c r="AH7" s="61">
        <v>7757</v>
      </c>
      <c r="AI7" s="61">
        <v>9072</v>
      </c>
      <c r="AJ7" s="61">
        <v>8249</v>
      </c>
      <c r="AK7" s="61">
        <v>7704</v>
      </c>
      <c r="AL7" s="61" t="s">
        <v>139</v>
      </c>
      <c r="AM7" s="61" t="s">
        <v>139</v>
      </c>
      <c r="AN7" s="61" t="s">
        <v>139</v>
      </c>
      <c r="AO7" s="61" t="s">
        <v>139</v>
      </c>
      <c r="AP7" s="61" t="s">
        <v>139</v>
      </c>
      <c r="AQ7" s="61" t="s">
        <v>139</v>
      </c>
      <c r="AR7" s="61">
        <v>7757</v>
      </c>
      <c r="AS7" s="61">
        <v>9072</v>
      </c>
      <c r="AT7" s="61">
        <v>8249</v>
      </c>
      <c r="AU7" s="61">
        <v>7704</v>
      </c>
      <c r="AV7" s="61" t="s">
        <v>139</v>
      </c>
      <c r="AW7" s="61">
        <v>165397</v>
      </c>
      <c r="AX7" s="61">
        <v>165397</v>
      </c>
      <c r="AY7" s="64" t="s">
        <v>139</v>
      </c>
      <c r="AZ7" s="64">
        <v>202.6</v>
      </c>
      <c r="BA7" s="64">
        <v>200.8</v>
      </c>
      <c r="BB7" s="64">
        <v>144.69999999999999</v>
      </c>
      <c r="BC7" s="64">
        <v>109.4</v>
      </c>
      <c r="BD7" s="64" t="s">
        <v>139</v>
      </c>
      <c r="BE7" s="64">
        <v>134.69999999999999</v>
      </c>
      <c r="BF7" s="64">
        <v>141.80000000000001</v>
      </c>
      <c r="BG7" s="64">
        <v>138.19999999999999</v>
      </c>
      <c r="BH7" s="64">
        <v>135</v>
      </c>
      <c r="BI7" s="64">
        <v>100</v>
      </c>
      <c r="BJ7" s="64" t="s">
        <v>139</v>
      </c>
      <c r="BK7" s="64">
        <v>364</v>
      </c>
      <c r="BL7" s="64">
        <v>319</v>
      </c>
      <c r="BM7" s="64">
        <v>204.8</v>
      </c>
      <c r="BN7" s="64">
        <v>302.3</v>
      </c>
      <c r="BO7" s="64" t="s">
        <v>139</v>
      </c>
      <c r="BP7" s="64">
        <v>253.6</v>
      </c>
      <c r="BQ7" s="64">
        <v>238</v>
      </c>
      <c r="BR7" s="64">
        <v>227.5</v>
      </c>
      <c r="BS7" s="64">
        <v>238.5</v>
      </c>
      <c r="BT7" s="64">
        <v>100</v>
      </c>
      <c r="BU7" s="64" t="s">
        <v>139</v>
      </c>
      <c r="BV7" s="64" t="s">
        <v>139</v>
      </c>
      <c r="BW7" s="64" t="s">
        <v>139</v>
      </c>
      <c r="BX7" s="64" t="s">
        <v>139</v>
      </c>
      <c r="BY7" s="64" t="s">
        <v>139</v>
      </c>
      <c r="BZ7" s="64" t="s">
        <v>139</v>
      </c>
      <c r="CA7" s="64" t="s">
        <v>139</v>
      </c>
      <c r="CB7" s="64" t="s">
        <v>139</v>
      </c>
      <c r="CC7" s="64" t="s">
        <v>139</v>
      </c>
      <c r="CD7" s="64" t="s">
        <v>139</v>
      </c>
      <c r="CE7" s="64" t="s">
        <v>139</v>
      </c>
      <c r="CF7" s="64" t="s">
        <v>139</v>
      </c>
      <c r="CG7" s="64">
        <v>11793.6</v>
      </c>
      <c r="CH7" s="64">
        <v>12052</v>
      </c>
      <c r="CI7" s="64">
        <v>16725.5</v>
      </c>
      <c r="CJ7" s="64">
        <v>22126.2</v>
      </c>
      <c r="CK7" s="64" t="s">
        <v>139</v>
      </c>
      <c r="CL7" s="64">
        <v>19066.3</v>
      </c>
      <c r="CM7" s="64">
        <v>18998.7</v>
      </c>
      <c r="CN7" s="64">
        <v>17544.5</v>
      </c>
      <c r="CO7" s="64">
        <v>19886.599999999999</v>
      </c>
      <c r="CP7" s="61" t="s">
        <v>139</v>
      </c>
      <c r="CQ7" s="61">
        <v>130650</v>
      </c>
      <c r="CR7" s="61">
        <v>146820</v>
      </c>
      <c r="CS7" s="61">
        <v>99173</v>
      </c>
      <c r="CT7" s="61">
        <v>121059</v>
      </c>
      <c r="CU7" s="61" t="s">
        <v>139</v>
      </c>
      <c r="CV7" s="61">
        <v>33434</v>
      </c>
      <c r="CW7" s="61">
        <v>36820</v>
      </c>
      <c r="CX7" s="61">
        <v>35532</v>
      </c>
      <c r="CY7" s="61">
        <v>36111</v>
      </c>
      <c r="CZ7" s="61">
        <v>4000</v>
      </c>
      <c r="DA7" s="64" t="s">
        <v>139</v>
      </c>
      <c r="DB7" s="64">
        <v>22.1</v>
      </c>
      <c r="DC7" s="64">
        <v>25.9</v>
      </c>
      <c r="DD7" s="64">
        <v>23.5</v>
      </c>
      <c r="DE7" s="64">
        <v>22</v>
      </c>
      <c r="DF7" s="64" t="s">
        <v>139</v>
      </c>
      <c r="DG7" s="64">
        <v>31.3</v>
      </c>
      <c r="DH7" s="64">
        <v>31.8</v>
      </c>
      <c r="DI7" s="64">
        <v>31.6</v>
      </c>
      <c r="DJ7" s="64">
        <v>30.4</v>
      </c>
      <c r="DK7" s="64" t="s">
        <v>139</v>
      </c>
      <c r="DL7" s="64">
        <v>0.1</v>
      </c>
      <c r="DM7" s="64">
        <v>0</v>
      </c>
      <c r="DN7" s="64">
        <v>0</v>
      </c>
      <c r="DO7" s="64">
        <v>0.5</v>
      </c>
      <c r="DP7" s="64" t="s">
        <v>139</v>
      </c>
      <c r="DQ7" s="64">
        <v>5.4</v>
      </c>
      <c r="DR7" s="64">
        <v>6.4</v>
      </c>
      <c r="DS7" s="64">
        <v>5</v>
      </c>
      <c r="DT7" s="64">
        <v>3.9</v>
      </c>
      <c r="DU7" s="64" t="s">
        <v>139</v>
      </c>
      <c r="DV7" s="64">
        <v>607.70000000000005</v>
      </c>
      <c r="DW7" s="64">
        <v>494.5</v>
      </c>
      <c r="DX7" s="64">
        <v>525.1</v>
      </c>
      <c r="DY7" s="64">
        <v>506.1</v>
      </c>
      <c r="DZ7" s="64" t="s">
        <v>139</v>
      </c>
      <c r="EA7" s="64">
        <v>175.4</v>
      </c>
      <c r="EB7" s="64">
        <v>166.4</v>
      </c>
      <c r="EC7" s="64">
        <v>201.7</v>
      </c>
      <c r="ED7" s="64">
        <v>192.3</v>
      </c>
      <c r="EE7" s="64" t="s">
        <v>139</v>
      </c>
      <c r="EF7" s="64" t="s">
        <v>139</v>
      </c>
      <c r="EG7" s="64" t="s">
        <v>139</v>
      </c>
      <c r="EH7" s="64" t="s">
        <v>139</v>
      </c>
      <c r="EI7" s="64" t="s">
        <v>139</v>
      </c>
      <c r="EJ7" s="64" t="s">
        <v>139</v>
      </c>
      <c r="EK7" s="64" t="s">
        <v>139</v>
      </c>
      <c r="EL7" s="64" t="s">
        <v>139</v>
      </c>
      <c r="EM7" s="64" t="s">
        <v>139</v>
      </c>
      <c r="EN7" s="64" t="s">
        <v>139</v>
      </c>
      <c r="EO7" s="64" t="s">
        <v>139</v>
      </c>
      <c r="EP7" s="64">
        <v>100</v>
      </c>
      <c r="EQ7" s="64">
        <v>100</v>
      </c>
      <c r="ER7" s="64">
        <v>100</v>
      </c>
      <c r="ES7" s="64">
        <v>100</v>
      </c>
      <c r="ET7" s="64" t="s">
        <v>139</v>
      </c>
      <c r="EU7" s="64">
        <v>82.5</v>
      </c>
      <c r="EV7" s="64">
        <v>83.2</v>
      </c>
      <c r="EW7" s="64">
        <v>87.9</v>
      </c>
      <c r="EX7" s="64">
        <v>82.3</v>
      </c>
      <c r="EY7" s="61" t="s">
        <v>139</v>
      </c>
      <c r="EZ7" s="64" t="s">
        <v>139</v>
      </c>
      <c r="FA7" s="64" t="s">
        <v>139</v>
      </c>
      <c r="FB7" s="64" t="s">
        <v>139</v>
      </c>
      <c r="FC7" s="64" t="s">
        <v>139</v>
      </c>
      <c r="FD7" s="64" t="s">
        <v>139</v>
      </c>
      <c r="FE7" s="64" t="s">
        <v>139</v>
      </c>
      <c r="FF7" s="64">
        <v>60.4</v>
      </c>
      <c r="FG7" s="64">
        <v>54.1</v>
      </c>
      <c r="FH7" s="64">
        <v>58.1</v>
      </c>
      <c r="FI7" s="64">
        <v>55.4</v>
      </c>
      <c r="FJ7" s="64" t="s">
        <v>139</v>
      </c>
      <c r="FK7" s="64" t="s">
        <v>139</v>
      </c>
      <c r="FL7" s="64" t="s">
        <v>139</v>
      </c>
      <c r="FM7" s="64" t="s">
        <v>139</v>
      </c>
      <c r="FN7" s="64" t="s">
        <v>139</v>
      </c>
      <c r="FO7" s="64" t="s">
        <v>139</v>
      </c>
      <c r="FP7" s="64">
        <v>14.9</v>
      </c>
      <c r="FQ7" s="64">
        <v>16.2</v>
      </c>
      <c r="FR7" s="64">
        <v>5.6</v>
      </c>
      <c r="FS7" s="64">
        <v>7</v>
      </c>
      <c r="FT7" s="64" t="s">
        <v>139</v>
      </c>
      <c r="FU7" s="64" t="s">
        <v>139</v>
      </c>
      <c r="FV7" s="64" t="s">
        <v>139</v>
      </c>
      <c r="FW7" s="64" t="s">
        <v>139</v>
      </c>
      <c r="FX7" s="64" t="s">
        <v>139</v>
      </c>
      <c r="FY7" s="64" t="s">
        <v>139</v>
      </c>
      <c r="FZ7" s="64">
        <v>314.5</v>
      </c>
      <c r="GA7" s="64">
        <v>339.9</v>
      </c>
      <c r="GB7" s="64">
        <v>303.60000000000002</v>
      </c>
      <c r="GC7" s="64">
        <v>276.89999999999998</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t="s">
        <v>139</v>
      </c>
      <c r="GT7" s="64">
        <v>96</v>
      </c>
      <c r="GU7" s="64">
        <v>97.1</v>
      </c>
      <c r="GV7" s="64">
        <v>98.9</v>
      </c>
      <c r="GW7" s="64">
        <v>99.1</v>
      </c>
      <c r="GX7" s="61" t="s">
        <v>139</v>
      </c>
      <c r="GY7" s="64" t="s">
        <v>139</v>
      </c>
      <c r="GZ7" s="64" t="s">
        <v>139</v>
      </c>
      <c r="HA7" s="64" t="s">
        <v>139</v>
      </c>
      <c r="HB7" s="64" t="s">
        <v>139</v>
      </c>
      <c r="HC7" s="64" t="s">
        <v>139</v>
      </c>
      <c r="HD7" s="64" t="s">
        <v>139</v>
      </c>
      <c r="HE7" s="64">
        <v>71</v>
      </c>
      <c r="HF7" s="64">
        <v>70.5</v>
      </c>
      <c r="HG7" s="64">
        <v>69.400000000000006</v>
      </c>
      <c r="HH7" s="64">
        <v>67.7</v>
      </c>
      <c r="HI7" s="64" t="s">
        <v>139</v>
      </c>
      <c r="HJ7" s="64" t="s">
        <v>139</v>
      </c>
      <c r="HK7" s="64" t="s">
        <v>139</v>
      </c>
      <c r="HL7" s="64" t="s">
        <v>139</v>
      </c>
      <c r="HM7" s="64" t="s">
        <v>139</v>
      </c>
      <c r="HN7" s="64" t="s">
        <v>139</v>
      </c>
      <c r="HO7" s="64">
        <v>0.2</v>
      </c>
      <c r="HP7" s="64">
        <v>0.1</v>
      </c>
      <c r="HQ7" s="64">
        <v>0.5</v>
      </c>
      <c r="HR7" s="64">
        <v>0.6</v>
      </c>
      <c r="HS7" s="64" t="s">
        <v>139</v>
      </c>
      <c r="HT7" s="64" t="s">
        <v>139</v>
      </c>
      <c r="HU7" s="64" t="s">
        <v>139</v>
      </c>
      <c r="HV7" s="64" t="s">
        <v>139</v>
      </c>
      <c r="HW7" s="64" t="s">
        <v>139</v>
      </c>
      <c r="HX7" s="64" t="s">
        <v>139</v>
      </c>
      <c r="HY7" s="64">
        <v>42.8</v>
      </c>
      <c r="HZ7" s="64">
        <v>41</v>
      </c>
      <c r="IA7" s="64">
        <v>46.6</v>
      </c>
      <c r="IB7" s="64">
        <v>32.200000000000003</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t="s">
        <v>139</v>
      </c>
      <c r="IS7" s="64">
        <v>24</v>
      </c>
      <c r="IT7" s="64">
        <v>23.8</v>
      </c>
      <c r="IU7" s="64">
        <v>30.5</v>
      </c>
      <c r="IV7" s="64">
        <v>14.5</v>
      </c>
      <c r="IW7" s="61">
        <v>4000</v>
      </c>
      <c r="IX7" s="64" t="s">
        <v>139</v>
      </c>
      <c r="IY7" s="64">
        <v>22.1</v>
      </c>
      <c r="IZ7" s="64">
        <v>25.9</v>
      </c>
      <c r="JA7" s="64">
        <v>23.5</v>
      </c>
      <c r="JB7" s="64">
        <v>22</v>
      </c>
      <c r="JC7" s="64" t="s">
        <v>139</v>
      </c>
      <c r="JD7" s="64">
        <v>12.2</v>
      </c>
      <c r="JE7" s="64">
        <v>16.8</v>
      </c>
      <c r="JF7" s="64">
        <v>21.1</v>
      </c>
      <c r="JG7" s="64">
        <v>18.899999999999999</v>
      </c>
      <c r="JH7" s="64" t="s">
        <v>139</v>
      </c>
      <c r="JI7" s="64">
        <v>0.1</v>
      </c>
      <c r="JJ7" s="64">
        <v>0</v>
      </c>
      <c r="JK7" s="64">
        <v>0</v>
      </c>
      <c r="JL7" s="64">
        <v>0.5</v>
      </c>
      <c r="JM7" s="64" t="s">
        <v>139</v>
      </c>
      <c r="JN7" s="64">
        <v>30.5</v>
      </c>
      <c r="JO7" s="64">
        <v>24.4</v>
      </c>
      <c r="JP7" s="64">
        <v>17.100000000000001</v>
      </c>
      <c r="JQ7" s="64">
        <v>8.5</v>
      </c>
      <c r="JR7" s="64" t="s">
        <v>139</v>
      </c>
      <c r="JS7" s="64">
        <v>607.70000000000005</v>
      </c>
      <c r="JT7" s="64">
        <v>494.5</v>
      </c>
      <c r="JU7" s="64">
        <v>525.1</v>
      </c>
      <c r="JV7" s="64">
        <v>506.1</v>
      </c>
      <c r="JW7" s="64" t="s">
        <v>139</v>
      </c>
      <c r="JX7" s="64">
        <v>459.2</v>
      </c>
      <c r="JY7" s="64">
        <v>331.9</v>
      </c>
      <c r="JZ7" s="64">
        <v>450.4</v>
      </c>
      <c r="KA7" s="64">
        <v>506.5</v>
      </c>
      <c r="KB7" s="64" t="s">
        <v>139</v>
      </c>
      <c r="KC7" s="64" t="s">
        <v>139</v>
      </c>
      <c r="KD7" s="64" t="s">
        <v>139</v>
      </c>
      <c r="KE7" s="64" t="s">
        <v>139</v>
      </c>
      <c r="KF7" s="64" t="s">
        <v>139</v>
      </c>
      <c r="KG7" s="64" t="s">
        <v>139</v>
      </c>
      <c r="KH7" s="64" t="s">
        <v>139</v>
      </c>
      <c r="KI7" s="64" t="s">
        <v>139</v>
      </c>
      <c r="KJ7" s="64" t="s">
        <v>139</v>
      </c>
      <c r="KK7" s="64" t="s">
        <v>139</v>
      </c>
      <c r="KL7" s="64" t="s">
        <v>139</v>
      </c>
      <c r="KM7" s="64">
        <v>100</v>
      </c>
      <c r="KN7" s="64">
        <v>100</v>
      </c>
      <c r="KO7" s="64">
        <v>100</v>
      </c>
      <c r="KP7" s="64">
        <v>100</v>
      </c>
      <c r="KQ7" s="64" t="s">
        <v>139</v>
      </c>
      <c r="KR7" s="64">
        <v>95.4</v>
      </c>
      <c r="KS7" s="64">
        <v>95.1</v>
      </c>
      <c r="KT7" s="64">
        <v>96.5</v>
      </c>
      <c r="KU7" s="64">
        <v>98.5</v>
      </c>
      <c r="KV7" s="61" t="s">
        <v>139</v>
      </c>
      <c r="KW7" s="64" t="s">
        <v>139</v>
      </c>
      <c r="KX7" s="64" t="s">
        <v>139</v>
      </c>
      <c r="KY7" s="64" t="s">
        <v>139</v>
      </c>
      <c r="KZ7" s="64" t="s">
        <v>139</v>
      </c>
      <c r="LA7" s="64" t="s">
        <v>139</v>
      </c>
      <c r="LB7" s="64" t="s">
        <v>139</v>
      </c>
      <c r="LC7" s="64">
        <v>14.9</v>
      </c>
      <c r="LD7" s="64">
        <v>14.9</v>
      </c>
      <c r="LE7" s="64">
        <v>14.3</v>
      </c>
      <c r="LF7" s="64">
        <v>13.8</v>
      </c>
      <c r="LG7" s="64" t="s">
        <v>139</v>
      </c>
      <c r="LH7" s="64" t="s">
        <v>139</v>
      </c>
      <c r="LI7" s="64" t="s">
        <v>139</v>
      </c>
      <c r="LJ7" s="64" t="s">
        <v>139</v>
      </c>
      <c r="LK7" s="64" t="s">
        <v>139</v>
      </c>
      <c r="LL7" s="64" t="s">
        <v>139</v>
      </c>
      <c r="LM7" s="64">
        <v>0.4</v>
      </c>
      <c r="LN7" s="64">
        <v>1.8</v>
      </c>
      <c r="LO7" s="64">
        <v>1.8</v>
      </c>
      <c r="LP7" s="64">
        <v>2.7</v>
      </c>
      <c r="LQ7" s="64" t="s">
        <v>139</v>
      </c>
      <c r="LR7" s="64" t="s">
        <v>139</v>
      </c>
      <c r="LS7" s="64" t="s">
        <v>139</v>
      </c>
      <c r="LT7" s="64" t="s">
        <v>139</v>
      </c>
      <c r="LU7" s="64" t="s">
        <v>139</v>
      </c>
      <c r="LV7" s="64" t="s">
        <v>139</v>
      </c>
      <c r="LW7" s="64">
        <v>138.1</v>
      </c>
      <c r="LX7" s="64">
        <v>125.8</v>
      </c>
      <c r="LY7" s="64">
        <v>119.4</v>
      </c>
      <c r="LZ7" s="64">
        <v>113</v>
      </c>
      <c r="MA7" s="64" t="s">
        <v>139</v>
      </c>
      <c r="MB7" s="64" t="s">
        <v>139</v>
      </c>
      <c r="MC7" s="64" t="s">
        <v>139</v>
      </c>
      <c r="MD7" s="64" t="s">
        <v>139</v>
      </c>
      <c r="ME7" s="64" t="s">
        <v>139</v>
      </c>
      <c r="MF7" s="64" t="s">
        <v>139</v>
      </c>
      <c r="MG7" s="64" t="s">
        <v>139</v>
      </c>
      <c r="MH7" s="64" t="s">
        <v>139</v>
      </c>
      <c r="MI7" s="64" t="s">
        <v>139</v>
      </c>
      <c r="MJ7" s="64" t="s">
        <v>139</v>
      </c>
      <c r="MK7" s="64" t="s">
        <v>139</v>
      </c>
      <c r="ML7" s="64" t="s">
        <v>139</v>
      </c>
      <c r="MM7" s="64" t="s">
        <v>139</v>
      </c>
      <c r="MN7" s="64" t="s">
        <v>139</v>
      </c>
      <c r="MO7" s="64" t="s">
        <v>139</v>
      </c>
      <c r="MP7" s="64" t="s">
        <v>139</v>
      </c>
      <c r="MQ7" s="64">
        <v>98.8</v>
      </c>
      <c r="MR7" s="64">
        <v>98.9</v>
      </c>
      <c r="MS7" s="64">
        <v>99.7</v>
      </c>
      <c r="MT7" s="64">
        <v>99.8</v>
      </c>
      <c r="MU7" s="64" t="s">
        <v>139</v>
      </c>
      <c r="MV7" s="64" t="s">
        <v>139</v>
      </c>
      <c r="MW7" s="64" t="s">
        <v>139</v>
      </c>
      <c r="MX7" s="64" t="s">
        <v>139</v>
      </c>
      <c r="MY7" s="64" t="s">
        <v>139</v>
      </c>
      <c r="MZ7" s="64" t="s">
        <v>139</v>
      </c>
      <c r="NA7" s="64" t="s">
        <v>139</v>
      </c>
      <c r="NB7" s="64" t="s">
        <v>139</v>
      </c>
      <c r="NC7" s="64" t="s">
        <v>139</v>
      </c>
      <c r="ND7" s="64">
        <v>1</v>
      </c>
      <c r="NE7" s="64">
        <v>1</v>
      </c>
      <c r="NF7" s="64">
        <v>1</v>
      </c>
      <c r="NG7" s="64" t="s">
        <v>139</v>
      </c>
      <c r="NH7" s="64" t="s">
        <v>139</v>
      </c>
      <c r="NI7" s="64" t="s">
        <v>139</v>
      </c>
      <c r="NJ7" s="64" t="s">
        <v>139</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1</v>
      </c>
      <c r="IY8" s="68" t="s">
        <v>143</v>
      </c>
      <c r="IZ8" s="66"/>
      <c r="JA8" s="66"/>
      <c r="JB8" s="66"/>
      <c r="JC8" s="66"/>
      <c r="JD8" s="67"/>
      <c r="JE8" s="66"/>
      <c r="JF8" s="66"/>
      <c r="JG8" s="66" t="str">
        <f>JH4</f>
        <v>修繕費比率（％）</v>
      </c>
      <c r="JH8" s="66" t="b">
        <f>IF(SUM($O$7,$NC$7:$NF$7)=0,FALSE,TRUE)</f>
        <v>1</v>
      </c>
      <c r="JI8" s="68" t="s">
        <v>143</v>
      </c>
      <c r="JJ8" s="66"/>
      <c r="JK8" s="66"/>
      <c r="JL8" s="66"/>
      <c r="JM8" s="66"/>
      <c r="JN8" s="66"/>
      <c r="JO8" s="67"/>
      <c r="JP8" s="66"/>
      <c r="JQ8" s="66" t="str">
        <f>JR4</f>
        <v>企業債残高対料金収入比率（％）</v>
      </c>
      <c r="JR8" s="66" t="b">
        <f>IF(SUM($O$7,$NC$7:$NF$7)=0,FALSE,TRUE)</f>
        <v>1</v>
      </c>
      <c r="JS8" s="68" t="s">
        <v>143</v>
      </c>
      <c r="JT8" s="66"/>
      <c r="JU8" s="66"/>
      <c r="JV8" s="66"/>
      <c r="JW8" s="66"/>
      <c r="JX8" s="66"/>
      <c r="JY8" s="66"/>
      <c r="JZ8" s="67"/>
      <c r="KA8" s="66" t="str">
        <f>KB4</f>
        <v>有形固定資産減価償却率（％）</v>
      </c>
      <c r="KB8" s="66" t="b">
        <f>IF(SUM($O$7,$NC$7:$NF$7)=0,FALSE,TRUE)</f>
        <v>1</v>
      </c>
      <c r="KC8" s="68" t="s">
        <v>143</v>
      </c>
      <c r="KD8" s="66"/>
      <c r="KE8" s="66"/>
      <c r="KF8" s="66"/>
      <c r="KG8" s="66"/>
      <c r="KH8" s="66"/>
      <c r="KI8" s="66"/>
      <c r="KJ8" s="66"/>
      <c r="KK8" s="66" t="str">
        <f>KL4</f>
        <v>FIT・FIP収入割合（％）</v>
      </c>
      <c r="KL8" s="66" t="b">
        <f>IF(SUM($O$7,$NC$7:$NF$7)=0,FALSE,TRUE)</f>
        <v>1</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（最大出力合計4,000kW）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（最大出力合計4,000kW）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t="str">
        <f>AY7</f>
        <v>-</v>
      </c>
      <c r="AZ11" s="75">
        <f>AZ7</f>
        <v>202.6</v>
      </c>
      <c r="BA11" s="75">
        <f>BA7</f>
        <v>200.8</v>
      </c>
      <c r="BB11" s="75">
        <f>BB7</f>
        <v>144.69999999999999</v>
      </c>
      <c r="BC11" s="75">
        <f>BC7</f>
        <v>109.4</v>
      </c>
      <c r="BD11" s="65"/>
      <c r="BE11" s="65"/>
      <c r="BF11" s="65"/>
      <c r="BG11" s="65"/>
      <c r="BH11" s="65"/>
      <c r="BI11" s="74" t="s">
        <v>152</v>
      </c>
      <c r="BJ11" s="75" t="str">
        <f>BJ7</f>
        <v>-</v>
      </c>
      <c r="BK11" s="75">
        <f>BK7</f>
        <v>364</v>
      </c>
      <c r="BL11" s="75">
        <f>BL7</f>
        <v>319</v>
      </c>
      <c r="BM11" s="75">
        <f>BM7</f>
        <v>204.8</v>
      </c>
      <c r="BN11" s="75">
        <f>BN7</f>
        <v>302.3</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151</v>
      </c>
      <c r="CF11" s="75" t="str">
        <f>CF7</f>
        <v>-</v>
      </c>
      <c r="CG11" s="75">
        <f>CG7</f>
        <v>11793.6</v>
      </c>
      <c r="CH11" s="75">
        <f>CH7</f>
        <v>12052</v>
      </c>
      <c r="CI11" s="75">
        <f>CI7</f>
        <v>16725.5</v>
      </c>
      <c r="CJ11" s="75">
        <f>CJ7</f>
        <v>22126.2</v>
      </c>
      <c r="CK11" s="65"/>
      <c r="CL11" s="65"/>
      <c r="CM11" s="65"/>
      <c r="CN11" s="65"/>
      <c r="CO11" s="74" t="s">
        <v>151</v>
      </c>
      <c r="CP11" s="76" t="str">
        <f>CP7</f>
        <v>-</v>
      </c>
      <c r="CQ11" s="76">
        <f>CQ7</f>
        <v>130650</v>
      </c>
      <c r="CR11" s="76">
        <f>CR7</f>
        <v>146820</v>
      </c>
      <c r="CS11" s="76">
        <f>CS7</f>
        <v>99173</v>
      </c>
      <c r="CT11" s="76">
        <f>CT7</f>
        <v>121059</v>
      </c>
      <c r="CU11" s="65"/>
      <c r="CV11" s="65"/>
      <c r="CW11" s="65"/>
      <c r="CX11" s="65"/>
      <c r="CY11" s="65"/>
      <c r="CZ11" s="74" t="s">
        <v>153</v>
      </c>
      <c r="DA11" s="75" t="str">
        <f>DA7</f>
        <v>-</v>
      </c>
      <c r="DB11" s="75">
        <f>DB7</f>
        <v>22.1</v>
      </c>
      <c r="DC11" s="75">
        <f>DC7</f>
        <v>25.9</v>
      </c>
      <c r="DD11" s="75">
        <f>DD7</f>
        <v>23.5</v>
      </c>
      <c r="DE11" s="75">
        <f>DE7</f>
        <v>22</v>
      </c>
      <c r="DF11" s="65"/>
      <c r="DG11" s="65"/>
      <c r="DH11" s="65"/>
      <c r="DI11" s="65"/>
      <c r="DJ11" s="74" t="s">
        <v>151</v>
      </c>
      <c r="DK11" s="75" t="str">
        <f>DK7</f>
        <v>-</v>
      </c>
      <c r="DL11" s="75">
        <f>DL7</f>
        <v>0.1</v>
      </c>
      <c r="DM11" s="75">
        <f>DM7</f>
        <v>0</v>
      </c>
      <c r="DN11" s="75">
        <f>DN7</f>
        <v>0</v>
      </c>
      <c r="DO11" s="75">
        <f>DO7</f>
        <v>0.5</v>
      </c>
      <c r="DP11" s="65"/>
      <c r="DQ11" s="65"/>
      <c r="DR11" s="65"/>
      <c r="DS11" s="65"/>
      <c r="DT11" s="74" t="s">
        <v>151</v>
      </c>
      <c r="DU11" s="75" t="str">
        <f>DU7</f>
        <v>-</v>
      </c>
      <c r="DV11" s="75">
        <f>DV7</f>
        <v>607.70000000000005</v>
      </c>
      <c r="DW11" s="75">
        <f>DW7</f>
        <v>494.5</v>
      </c>
      <c r="DX11" s="75">
        <f>DX7</f>
        <v>525.1</v>
      </c>
      <c r="DY11" s="75">
        <f>DY7</f>
        <v>506.1</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t="str">
        <f>EO7</f>
        <v>-</v>
      </c>
      <c r="EP11" s="75">
        <f>EP7</f>
        <v>100</v>
      </c>
      <c r="EQ11" s="75">
        <f>EQ7</f>
        <v>100</v>
      </c>
      <c r="ER11" s="75">
        <f>ER7</f>
        <v>100</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154</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f>IY7</f>
        <v>22.1</v>
      </c>
      <c r="IZ11" s="75">
        <f>IZ7</f>
        <v>25.9</v>
      </c>
      <c r="JA11" s="75">
        <f>JA7</f>
        <v>23.5</v>
      </c>
      <c r="JB11" s="75">
        <f>JB7</f>
        <v>22</v>
      </c>
      <c r="JC11" s="65"/>
      <c r="JD11" s="65"/>
      <c r="JE11" s="65"/>
      <c r="JF11" s="65"/>
      <c r="JG11" s="74" t="s">
        <v>151</v>
      </c>
      <c r="JH11" s="75" t="str">
        <f>JH7</f>
        <v>-</v>
      </c>
      <c r="JI11" s="75">
        <f>JI7</f>
        <v>0.1</v>
      </c>
      <c r="JJ11" s="75">
        <f>JJ7</f>
        <v>0</v>
      </c>
      <c r="JK11" s="75">
        <f>JK7</f>
        <v>0</v>
      </c>
      <c r="JL11" s="75">
        <f>JL7</f>
        <v>0.5</v>
      </c>
      <c r="JM11" s="65"/>
      <c r="JN11" s="65"/>
      <c r="JO11" s="65"/>
      <c r="JP11" s="65"/>
      <c r="JQ11" s="74" t="s">
        <v>151</v>
      </c>
      <c r="JR11" s="75" t="str">
        <f>JR7</f>
        <v>-</v>
      </c>
      <c r="JS11" s="75">
        <f>JS7</f>
        <v>607.70000000000005</v>
      </c>
      <c r="JT11" s="75">
        <f>JT7</f>
        <v>494.5</v>
      </c>
      <c r="JU11" s="75">
        <f>JU7</f>
        <v>525.1</v>
      </c>
      <c r="JV11" s="75">
        <f>JV7</f>
        <v>506.1</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f>KM7</f>
        <v>100</v>
      </c>
      <c r="KN11" s="75">
        <f>KN7</f>
        <v>100</v>
      </c>
      <c r="KO11" s="75">
        <f>KO7</f>
        <v>100</v>
      </c>
      <c r="KP11" s="75">
        <f>KP7</f>
        <v>100</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t="str">
        <f>BD7</f>
        <v>-</v>
      </c>
      <c r="AZ12" s="75">
        <f>BE7</f>
        <v>134.69999999999999</v>
      </c>
      <c r="BA12" s="75">
        <f>BF7</f>
        <v>141.80000000000001</v>
      </c>
      <c r="BB12" s="75">
        <f>BG7</f>
        <v>138.19999999999999</v>
      </c>
      <c r="BC12" s="75">
        <f>BH7</f>
        <v>135</v>
      </c>
      <c r="BD12" s="65"/>
      <c r="BE12" s="65"/>
      <c r="BF12" s="65"/>
      <c r="BG12" s="65"/>
      <c r="BH12" s="65"/>
      <c r="BI12" s="74" t="s">
        <v>156</v>
      </c>
      <c r="BJ12" s="75" t="str">
        <f>BO7</f>
        <v>-</v>
      </c>
      <c r="BK12" s="75">
        <f>BP7</f>
        <v>253.6</v>
      </c>
      <c r="BL12" s="75">
        <f>BQ7</f>
        <v>238</v>
      </c>
      <c r="BM12" s="75">
        <f>BR7</f>
        <v>227.5</v>
      </c>
      <c r="BN12" s="75">
        <f>BS7</f>
        <v>238.5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157</v>
      </c>
      <c r="CF12" s="75" t="str">
        <f>CK7</f>
        <v>-</v>
      </c>
      <c r="CG12" s="75">
        <f>CL7</f>
        <v>19066.3</v>
      </c>
      <c r="CH12" s="75">
        <f>CM7</f>
        <v>18998.7</v>
      </c>
      <c r="CI12" s="75">
        <f>CN7</f>
        <v>17544.5</v>
      </c>
      <c r="CJ12" s="75">
        <f>CO7</f>
        <v>19886.599999999999</v>
      </c>
      <c r="CK12" s="65"/>
      <c r="CL12" s="65"/>
      <c r="CM12" s="65"/>
      <c r="CN12" s="65"/>
      <c r="CO12" s="74" t="s">
        <v>156</v>
      </c>
      <c r="CP12" s="76" t="str">
        <f>CU7</f>
        <v>-</v>
      </c>
      <c r="CQ12" s="76">
        <f>CV7</f>
        <v>33434</v>
      </c>
      <c r="CR12" s="76">
        <f>CW7</f>
        <v>36820</v>
      </c>
      <c r="CS12" s="76">
        <f>CX7</f>
        <v>35532</v>
      </c>
      <c r="CT12" s="76">
        <f>CY7</f>
        <v>36111</v>
      </c>
      <c r="CU12" s="65"/>
      <c r="CV12" s="65"/>
      <c r="CW12" s="65"/>
      <c r="CX12" s="65"/>
      <c r="CY12" s="65"/>
      <c r="CZ12" s="74" t="s">
        <v>156</v>
      </c>
      <c r="DA12" s="75" t="str">
        <f>DF7</f>
        <v>-</v>
      </c>
      <c r="DB12" s="75">
        <f>DG7</f>
        <v>31.3</v>
      </c>
      <c r="DC12" s="75">
        <f>DH7</f>
        <v>31.8</v>
      </c>
      <c r="DD12" s="75">
        <f>DI7</f>
        <v>31.6</v>
      </c>
      <c r="DE12" s="75">
        <f>DJ7</f>
        <v>30.4</v>
      </c>
      <c r="DF12" s="65"/>
      <c r="DG12" s="65"/>
      <c r="DH12" s="65"/>
      <c r="DI12" s="65"/>
      <c r="DJ12" s="74" t="s">
        <v>156</v>
      </c>
      <c r="DK12" s="75" t="str">
        <f>DP7</f>
        <v>-</v>
      </c>
      <c r="DL12" s="75">
        <f>DQ7</f>
        <v>5.4</v>
      </c>
      <c r="DM12" s="75">
        <f>DR7</f>
        <v>6.4</v>
      </c>
      <c r="DN12" s="75">
        <f>DS7</f>
        <v>5</v>
      </c>
      <c r="DO12" s="75">
        <f>DT7</f>
        <v>3.9</v>
      </c>
      <c r="DP12" s="65"/>
      <c r="DQ12" s="65"/>
      <c r="DR12" s="65"/>
      <c r="DS12" s="65"/>
      <c r="DT12" s="74" t="s">
        <v>158</v>
      </c>
      <c r="DU12" s="75" t="str">
        <f>DZ7</f>
        <v>-</v>
      </c>
      <c r="DV12" s="75">
        <f>EA7</f>
        <v>175.4</v>
      </c>
      <c r="DW12" s="75">
        <f>EB7</f>
        <v>166.4</v>
      </c>
      <c r="DX12" s="75">
        <f>EC7</f>
        <v>201.7</v>
      </c>
      <c r="DY12" s="75">
        <f>ED7</f>
        <v>192.3</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156</v>
      </c>
      <c r="EO12" s="75" t="str">
        <f>ET7</f>
        <v>-</v>
      </c>
      <c r="EP12" s="75">
        <f>EU7</f>
        <v>82.5</v>
      </c>
      <c r="EQ12" s="75">
        <f>EV7</f>
        <v>83.2</v>
      </c>
      <c r="ER12" s="75">
        <f>EW7</f>
        <v>87.9</v>
      </c>
      <c r="ES12" s="75">
        <f>EX7</f>
        <v>82.3</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f>IF($IX$8,JD7,"-")</f>
        <v>12.2</v>
      </c>
      <c r="IZ12" s="75">
        <f>IF($IX$8,JE7,"-")</f>
        <v>16.8</v>
      </c>
      <c r="JA12" s="75">
        <f>IF($IX$8,JF7,"-")</f>
        <v>21.1</v>
      </c>
      <c r="JB12" s="75">
        <f>IF($IX$8,JG7,"-")</f>
        <v>18.899999999999999</v>
      </c>
      <c r="JC12" s="65"/>
      <c r="JD12" s="65"/>
      <c r="JE12" s="65"/>
      <c r="JF12" s="65"/>
      <c r="JG12" s="74" t="s">
        <v>158</v>
      </c>
      <c r="JH12" s="75" t="str">
        <f>IF($JH$8,JM7,"-")</f>
        <v>-</v>
      </c>
      <c r="JI12" s="75">
        <f>IF($JH$8,JN7,"-")</f>
        <v>30.5</v>
      </c>
      <c r="JJ12" s="75">
        <f>IF($JH$8,JO7,"-")</f>
        <v>24.4</v>
      </c>
      <c r="JK12" s="75">
        <f>IF($JH$8,JP7,"-")</f>
        <v>17.100000000000001</v>
      </c>
      <c r="JL12" s="75">
        <f>IF($JH$8,JQ7,"-")</f>
        <v>8.5</v>
      </c>
      <c r="JM12" s="65"/>
      <c r="JN12" s="65"/>
      <c r="JO12" s="65"/>
      <c r="JP12" s="65"/>
      <c r="JQ12" s="74" t="s">
        <v>156</v>
      </c>
      <c r="JR12" s="75" t="str">
        <f>IF($JR$8,JW7,"-")</f>
        <v>-</v>
      </c>
      <c r="JS12" s="75">
        <f>IF($JR$8,JX7,"-")</f>
        <v>459.2</v>
      </c>
      <c r="JT12" s="75">
        <f>IF($JR$8,JY7,"-")</f>
        <v>331.9</v>
      </c>
      <c r="JU12" s="75">
        <f>IF($JR$8,JZ7,"-")</f>
        <v>450.4</v>
      </c>
      <c r="JV12" s="75">
        <f>IF($JR$8,KA7,"-")</f>
        <v>506.5</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f>IF($KL$8,KR7,"-")</f>
        <v>95.4</v>
      </c>
      <c r="KN12" s="75">
        <f>IF($KL$8,KS7,"-")</f>
        <v>95.1</v>
      </c>
      <c r="KO12" s="75">
        <f>IF($KL$8,KT7,"-")</f>
        <v>96.5</v>
      </c>
      <c r="KP12" s="75">
        <f>IF($KL$8,KU7,"-")</f>
        <v>98.5</v>
      </c>
      <c r="KQ12" s="65"/>
      <c r="KR12" s="65"/>
      <c r="KS12" s="65"/>
      <c r="KT12" s="65"/>
      <c r="KU12" s="65"/>
      <c r="KV12" s="74" t="s">
        <v>156</v>
      </c>
      <c r="KW12" s="75" t="str">
        <f>IF($KW$8,LB7,"-")</f>
        <v>-</v>
      </c>
      <c r="KX12" s="75" t="str">
        <f>IF($KW$8,LC7,"-")</f>
        <v>-</v>
      </c>
      <c r="KY12" s="75" t="str">
        <f>IF($KW$8,LD7,"-")</f>
        <v>-</v>
      </c>
      <c r="KZ12" s="75" t="str">
        <f>IF($KW$8,LE7,"-")</f>
        <v>-</v>
      </c>
      <c r="LA12" s="75" t="str">
        <f>IF($KW$8,LF7,"-")</f>
        <v>-</v>
      </c>
      <c r="LB12" s="65"/>
      <c r="LC12" s="65"/>
      <c r="LD12" s="65"/>
      <c r="LE12" s="65"/>
      <c r="LF12" s="74" t="s">
        <v>156</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79" t="s">
        <v>162</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167</v>
      </c>
      <c r="C16" s="178"/>
      <c r="D16" s="80"/>
      <c r="E16" s="77">
        <f>E15+1</f>
        <v>2</v>
      </c>
      <c r="F16" s="178" t="s">
        <v>99</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t="e">
        <f>IF(AY7="-",NA(),AY7)</f>
        <v>#N/A</v>
      </c>
      <c r="AZ17" s="85">
        <f t="shared" ref="AZ17:BC17" si="9">IF(AZ7="-",NA(),AZ7)</f>
        <v>202.6</v>
      </c>
      <c r="BA17" s="85">
        <f t="shared" si="9"/>
        <v>200.8</v>
      </c>
      <c r="BB17" s="85">
        <f t="shared" si="9"/>
        <v>144.69999999999999</v>
      </c>
      <c r="BC17" s="85">
        <f t="shared" si="9"/>
        <v>109.4</v>
      </c>
      <c r="BD17" s="80"/>
      <c r="BE17" s="80"/>
      <c r="BF17" s="80"/>
      <c r="BG17" s="80"/>
      <c r="BH17" s="80"/>
      <c r="BI17" s="84" t="s">
        <v>173</v>
      </c>
      <c r="BJ17" s="85" t="e">
        <f>IF(BJ7="-",NA(),BJ7)</f>
        <v>#N/A</v>
      </c>
      <c r="BK17" s="85">
        <f t="shared" ref="BK17:BN17" si="10">IF(BK7="-",NA(),BK7)</f>
        <v>364</v>
      </c>
      <c r="BL17" s="85">
        <f t="shared" si="10"/>
        <v>319</v>
      </c>
      <c r="BM17" s="85">
        <f t="shared" si="10"/>
        <v>204.8</v>
      </c>
      <c r="BN17" s="85">
        <f t="shared" si="10"/>
        <v>302.3</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t="e">
        <f>IF(CF7="-",NA(),CF7)</f>
        <v>#N/A</v>
      </c>
      <c r="CG17" s="85">
        <f t="shared" ref="CG17:CJ17" si="12">IF(CG7="-",NA(),CG7)</f>
        <v>11793.6</v>
      </c>
      <c r="CH17" s="85">
        <f t="shared" si="12"/>
        <v>12052</v>
      </c>
      <c r="CI17" s="85">
        <f t="shared" si="12"/>
        <v>16725.5</v>
      </c>
      <c r="CJ17" s="85">
        <f t="shared" si="12"/>
        <v>22126.2</v>
      </c>
      <c r="CK17" s="80"/>
      <c r="CL17" s="80"/>
      <c r="CM17" s="80"/>
      <c r="CN17" s="80"/>
      <c r="CO17" s="84" t="s">
        <v>172</v>
      </c>
      <c r="CP17" s="86" t="e">
        <f>IF(CP7="-",NA(),CP7)</f>
        <v>#N/A</v>
      </c>
      <c r="CQ17" s="86">
        <f t="shared" ref="CQ17:CT17" si="13">IF(CQ7="-",NA(),CQ7)</f>
        <v>130650</v>
      </c>
      <c r="CR17" s="86">
        <f t="shared" si="13"/>
        <v>146820</v>
      </c>
      <c r="CS17" s="86">
        <f t="shared" si="13"/>
        <v>99173</v>
      </c>
      <c r="CT17" s="86">
        <f t="shared" si="13"/>
        <v>121059</v>
      </c>
      <c r="CU17" s="80"/>
      <c r="CV17" s="80"/>
      <c r="CW17" s="80"/>
      <c r="CX17" s="80"/>
      <c r="CY17" s="80"/>
      <c r="CZ17" s="84" t="s">
        <v>173</v>
      </c>
      <c r="DA17" s="85" t="e">
        <f>IF(DA7="-",NA(),DA7)</f>
        <v>#N/A</v>
      </c>
      <c r="DB17" s="85">
        <f t="shared" ref="DB17:DE17" si="14">IF(DB7="-",NA(),DB7)</f>
        <v>22.1</v>
      </c>
      <c r="DC17" s="85">
        <f t="shared" si="14"/>
        <v>25.9</v>
      </c>
      <c r="DD17" s="85">
        <f t="shared" si="14"/>
        <v>23.5</v>
      </c>
      <c r="DE17" s="85">
        <f t="shared" si="14"/>
        <v>22</v>
      </c>
      <c r="DF17" s="80"/>
      <c r="DG17" s="80"/>
      <c r="DH17" s="80"/>
      <c r="DI17" s="80"/>
      <c r="DJ17" s="84" t="s">
        <v>172</v>
      </c>
      <c r="DK17" s="85" t="e">
        <f>IF(DK7="-",NA(),DK7)</f>
        <v>#N/A</v>
      </c>
      <c r="DL17" s="85">
        <f t="shared" ref="DL17:DO17" si="15">IF(DL7="-",NA(),DL7)</f>
        <v>0.1</v>
      </c>
      <c r="DM17" s="85">
        <f t="shared" si="15"/>
        <v>0</v>
      </c>
      <c r="DN17" s="85">
        <f t="shared" si="15"/>
        <v>0</v>
      </c>
      <c r="DO17" s="85">
        <f t="shared" si="15"/>
        <v>0.5</v>
      </c>
      <c r="DP17" s="80"/>
      <c r="DQ17" s="80"/>
      <c r="DR17" s="80"/>
      <c r="DS17" s="80"/>
      <c r="DT17" s="84" t="s">
        <v>172</v>
      </c>
      <c r="DU17" s="85" t="e">
        <f>IF(DU7="-",NA(),DU7)</f>
        <v>#N/A</v>
      </c>
      <c r="DV17" s="85">
        <f t="shared" ref="DV17:DY17" si="16">IF(DV7="-",NA(),DV7)</f>
        <v>607.70000000000005</v>
      </c>
      <c r="DW17" s="85">
        <f t="shared" si="16"/>
        <v>494.5</v>
      </c>
      <c r="DX17" s="85">
        <f t="shared" si="16"/>
        <v>525.1</v>
      </c>
      <c r="DY17" s="85">
        <f t="shared" si="16"/>
        <v>506.1</v>
      </c>
      <c r="DZ17" s="80"/>
      <c r="EA17" s="80"/>
      <c r="EB17" s="80"/>
      <c r="EC17" s="80"/>
      <c r="ED17" s="84" t="s">
        <v>172</v>
      </c>
      <c r="EE17" s="85" t="e">
        <f>IF(EE7="-",NA(),EE7)</f>
        <v>#N/A</v>
      </c>
      <c r="EF17" s="85" t="e">
        <f t="shared" ref="EF17:EI17" si="17">IF(EF7="-",NA(),EF7)</f>
        <v>#N/A</v>
      </c>
      <c r="EG17" s="85" t="e">
        <f t="shared" si="17"/>
        <v>#N/A</v>
      </c>
      <c r="EH17" s="85" t="e">
        <f t="shared" si="17"/>
        <v>#N/A</v>
      </c>
      <c r="EI17" s="85" t="e">
        <f t="shared" si="17"/>
        <v>#N/A</v>
      </c>
      <c r="EJ17" s="80"/>
      <c r="EK17" s="80"/>
      <c r="EL17" s="80"/>
      <c r="EM17" s="80"/>
      <c r="EN17" s="84" t="s">
        <v>172</v>
      </c>
      <c r="EO17" s="85" t="e">
        <f>IF(EO7="-",NA(),EO7)</f>
        <v>#N/A</v>
      </c>
      <c r="EP17" s="85">
        <f t="shared" ref="EP17:ES17" si="18">IF(EP7="-",NA(),EP7)</f>
        <v>100</v>
      </c>
      <c r="EQ17" s="85">
        <f t="shared" si="18"/>
        <v>100</v>
      </c>
      <c r="ER17" s="85">
        <f t="shared" si="18"/>
        <v>100</v>
      </c>
      <c r="ES17" s="85">
        <f t="shared" si="18"/>
        <v>100</v>
      </c>
      <c r="ET17" s="80"/>
      <c r="EU17" s="80"/>
      <c r="EV17" s="80"/>
      <c r="EW17" s="80"/>
      <c r="EX17" s="80"/>
      <c r="EY17" s="84" t="s">
        <v>173</v>
      </c>
      <c r="EZ17" s="85" t="e">
        <f>IF(EZ7="-",NA(),EZ7)</f>
        <v>#N/A</v>
      </c>
      <c r="FA17" s="85" t="e">
        <f t="shared" ref="FA17:FD17" si="19">IF(FA7="-",NA(),FA7)</f>
        <v>#N/A</v>
      </c>
      <c r="FB17" s="85" t="e">
        <f t="shared" si="19"/>
        <v>#N/A</v>
      </c>
      <c r="FC17" s="85" t="e">
        <f t="shared" si="19"/>
        <v>#N/A</v>
      </c>
      <c r="FD17" s="85" t="e">
        <f t="shared" si="19"/>
        <v>#N/A</v>
      </c>
      <c r="FE17" s="80"/>
      <c r="FF17" s="80"/>
      <c r="FG17" s="80"/>
      <c r="FH17" s="80"/>
      <c r="FI17" s="84" t="s">
        <v>172</v>
      </c>
      <c r="FJ17" s="85" t="e">
        <f>IF(FJ7="-",NA(),FJ7)</f>
        <v>#N/A</v>
      </c>
      <c r="FK17" s="85" t="e">
        <f t="shared" ref="FK17:FN17" si="20">IF(FK7="-",NA(),FK7)</f>
        <v>#N/A</v>
      </c>
      <c r="FL17" s="85" t="e">
        <f t="shared" si="20"/>
        <v>#N/A</v>
      </c>
      <c r="FM17" s="85" t="e">
        <f t="shared" si="20"/>
        <v>#N/A</v>
      </c>
      <c r="FN17" s="85" t="e">
        <f t="shared" si="20"/>
        <v>#N/A</v>
      </c>
      <c r="FO17" s="80"/>
      <c r="FP17" s="80"/>
      <c r="FQ17" s="80"/>
      <c r="FR17" s="80"/>
      <c r="FS17" s="84" t="s">
        <v>172</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172</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f t="shared" ref="IY17:JB17" si="29">IF(IY7="-",NA(),IY7)</f>
        <v>22.1</v>
      </c>
      <c r="IZ17" s="85">
        <f t="shared" si="29"/>
        <v>25.9</v>
      </c>
      <c r="JA17" s="85">
        <f t="shared" si="29"/>
        <v>23.5</v>
      </c>
      <c r="JB17" s="85">
        <f t="shared" si="29"/>
        <v>22</v>
      </c>
      <c r="JC17" s="80"/>
      <c r="JD17" s="80"/>
      <c r="JE17" s="80"/>
      <c r="JF17" s="80"/>
      <c r="JG17" s="84" t="s">
        <v>172</v>
      </c>
      <c r="JH17" s="85" t="e">
        <f>IF(JH7="-",NA(),JH7)</f>
        <v>#N/A</v>
      </c>
      <c r="JI17" s="85">
        <f t="shared" ref="JI17:JL17" si="30">IF(JI7="-",NA(),JI7)</f>
        <v>0.1</v>
      </c>
      <c r="JJ17" s="85">
        <f t="shared" si="30"/>
        <v>0</v>
      </c>
      <c r="JK17" s="85">
        <f t="shared" si="30"/>
        <v>0</v>
      </c>
      <c r="JL17" s="85">
        <f t="shared" si="30"/>
        <v>0.5</v>
      </c>
      <c r="JM17" s="80"/>
      <c r="JN17" s="80"/>
      <c r="JO17" s="80"/>
      <c r="JP17" s="80"/>
      <c r="JQ17" s="84" t="s">
        <v>172</v>
      </c>
      <c r="JR17" s="85" t="e">
        <f>IF(JR7="-",NA(),JR7)</f>
        <v>#N/A</v>
      </c>
      <c r="JS17" s="85">
        <f t="shared" ref="JS17:JV17" si="31">IF(JS7="-",NA(),JS7)</f>
        <v>607.70000000000005</v>
      </c>
      <c r="JT17" s="85">
        <f t="shared" si="31"/>
        <v>494.5</v>
      </c>
      <c r="JU17" s="85">
        <f t="shared" si="31"/>
        <v>525.1</v>
      </c>
      <c r="JV17" s="85">
        <f t="shared" si="31"/>
        <v>506.1</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t="e">
        <f>IF(KL7="-",NA(),KL7)</f>
        <v>#N/A</v>
      </c>
      <c r="KM17" s="85">
        <f t="shared" ref="KM17:KP17" si="33">IF(KM7="-",NA(),KM7)</f>
        <v>100</v>
      </c>
      <c r="KN17" s="85">
        <f t="shared" si="33"/>
        <v>100</v>
      </c>
      <c r="KO17" s="85">
        <f t="shared" si="33"/>
        <v>100</v>
      </c>
      <c r="KP17" s="85">
        <f t="shared" si="33"/>
        <v>100</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172</v>
      </c>
      <c r="LQ17" s="85" t="e">
        <f>IF(LQ7="-",NA(),LQ7)</f>
        <v>#N/A</v>
      </c>
      <c r="LR17" s="85" t="e">
        <f t="shared" ref="LR17:LU17" si="36">IF(LR7="-",NA(),LR7)</f>
        <v>#N/A</v>
      </c>
      <c r="LS17" s="85" t="e">
        <f t="shared" si="36"/>
        <v>#N/A</v>
      </c>
      <c r="LT17" s="85" t="e">
        <f t="shared" si="36"/>
        <v>#N/A</v>
      </c>
      <c r="LU17" s="85" t="e">
        <f t="shared" si="36"/>
        <v>#N/A</v>
      </c>
      <c r="LV17" s="80"/>
      <c r="LW17" s="80"/>
      <c r="LX17" s="80"/>
      <c r="LY17" s="80"/>
      <c r="LZ17" s="84" t="s">
        <v>172</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t="e">
        <f>IF(BD7="-",NA(),BD7)</f>
        <v>#N/A</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175</v>
      </c>
      <c r="BJ18" s="85" t="e">
        <f>IF(BO7="-",NA(),BO7)</f>
        <v>#N/A</v>
      </c>
      <c r="BK18" s="85">
        <f t="shared" ref="BK18:BN18" si="40">IF(BP7="-",NA(),BP7)</f>
        <v>253.6</v>
      </c>
      <c r="BL18" s="85">
        <f t="shared" si="40"/>
        <v>238</v>
      </c>
      <c r="BM18" s="85">
        <f t="shared" si="40"/>
        <v>227.5</v>
      </c>
      <c r="BN18" s="85">
        <f t="shared" si="40"/>
        <v>238.5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t="e">
        <f>IF(CK7="-",NA(),CK7)</f>
        <v>#N/A</v>
      </c>
      <c r="CG18" s="85">
        <f t="shared" ref="CG18:CJ18" si="42">IF(CL7="-",NA(),CL7)</f>
        <v>19066.3</v>
      </c>
      <c r="CH18" s="85">
        <f t="shared" si="42"/>
        <v>18998.7</v>
      </c>
      <c r="CI18" s="85">
        <f t="shared" si="42"/>
        <v>17544.5</v>
      </c>
      <c r="CJ18" s="85">
        <f t="shared" si="42"/>
        <v>19886.599999999999</v>
      </c>
      <c r="CK18" s="80"/>
      <c r="CL18" s="80"/>
      <c r="CM18" s="80"/>
      <c r="CN18" s="80"/>
      <c r="CO18" s="84" t="s">
        <v>176</v>
      </c>
      <c r="CP18" s="86" t="e">
        <f>IF(CU7="-",NA(),CU7)</f>
        <v>#N/A</v>
      </c>
      <c r="CQ18" s="86">
        <f t="shared" ref="CQ18:CT18" si="43">IF(CV7="-",NA(),CV7)</f>
        <v>33434</v>
      </c>
      <c r="CR18" s="86">
        <f t="shared" si="43"/>
        <v>36820</v>
      </c>
      <c r="CS18" s="86">
        <f t="shared" si="43"/>
        <v>35532</v>
      </c>
      <c r="CT18" s="86">
        <f t="shared" si="43"/>
        <v>36111</v>
      </c>
      <c r="CU18" s="80"/>
      <c r="CV18" s="80"/>
      <c r="CW18" s="80"/>
      <c r="CX18" s="80"/>
      <c r="CY18" s="80"/>
      <c r="CZ18" s="84" t="s">
        <v>175</v>
      </c>
      <c r="DA18" s="85" t="e">
        <f>IF(DF7="-",NA(),DF7)</f>
        <v>#N/A</v>
      </c>
      <c r="DB18" s="85">
        <f t="shared" ref="DB18:DE18" si="44">IF(DG7="-",NA(),DG7)</f>
        <v>31.3</v>
      </c>
      <c r="DC18" s="85">
        <f t="shared" si="44"/>
        <v>31.8</v>
      </c>
      <c r="DD18" s="85">
        <f t="shared" si="44"/>
        <v>31.6</v>
      </c>
      <c r="DE18" s="85">
        <f t="shared" si="44"/>
        <v>30.4</v>
      </c>
      <c r="DF18" s="80"/>
      <c r="DG18" s="80"/>
      <c r="DH18" s="80"/>
      <c r="DI18" s="80"/>
      <c r="DJ18" s="84" t="s">
        <v>176</v>
      </c>
      <c r="DK18" s="85" t="e">
        <f>IF(DP7="-",NA(),DP7)</f>
        <v>#N/A</v>
      </c>
      <c r="DL18" s="85">
        <f t="shared" ref="DL18:DO18" si="45">IF(DQ7="-",NA(),DQ7)</f>
        <v>5.4</v>
      </c>
      <c r="DM18" s="85">
        <f t="shared" si="45"/>
        <v>6.4</v>
      </c>
      <c r="DN18" s="85">
        <f t="shared" si="45"/>
        <v>5</v>
      </c>
      <c r="DO18" s="85">
        <f t="shared" si="45"/>
        <v>3.9</v>
      </c>
      <c r="DP18" s="80"/>
      <c r="DQ18" s="80"/>
      <c r="DR18" s="80"/>
      <c r="DS18" s="80"/>
      <c r="DT18" s="84" t="s">
        <v>175</v>
      </c>
      <c r="DU18" s="85" t="e">
        <f>IF(DZ7="-",NA(),DZ7)</f>
        <v>#N/A</v>
      </c>
      <c r="DV18" s="85">
        <f t="shared" ref="DV18:DY18" si="46">IF(EA7="-",NA(),EA7)</f>
        <v>175.4</v>
      </c>
      <c r="DW18" s="85">
        <f t="shared" si="46"/>
        <v>166.4</v>
      </c>
      <c r="DX18" s="85">
        <f t="shared" si="46"/>
        <v>201.7</v>
      </c>
      <c r="DY18" s="85">
        <f t="shared" si="46"/>
        <v>192.3</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t="e">
        <f>IF(ET7="-",NA(),ET7)</f>
        <v>#N/A</v>
      </c>
      <c r="EP18" s="85">
        <f t="shared" ref="EP18:ES18" si="48">IF(EU7="-",NA(),EU7)</f>
        <v>82.5</v>
      </c>
      <c r="EQ18" s="85">
        <f t="shared" si="48"/>
        <v>83.2</v>
      </c>
      <c r="ER18" s="85">
        <f t="shared" si="48"/>
        <v>87.9</v>
      </c>
      <c r="ES18" s="85">
        <f t="shared" si="48"/>
        <v>82.3</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175</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f>IF(OR(NOT($IX$8),JD7="-"),NA(),JD7)</f>
        <v>12.2</v>
      </c>
      <c r="IZ18" s="85">
        <f>IF(OR(NOT($IX$8),JE7="-"),NA(),JE7)</f>
        <v>16.8</v>
      </c>
      <c r="JA18" s="85">
        <f>IF(OR(NOT($IX$8),JF7="-"),NA(),JF7)</f>
        <v>21.1</v>
      </c>
      <c r="JB18" s="85">
        <f>IF(OR(NOT($IX$8),JG7="-"),NA(),JG7)</f>
        <v>18.899999999999999</v>
      </c>
      <c r="JC18" s="80"/>
      <c r="JD18" s="80"/>
      <c r="JE18" s="80"/>
      <c r="JF18" s="80"/>
      <c r="JG18" s="84" t="s">
        <v>175</v>
      </c>
      <c r="JH18" s="85" t="e">
        <f>IF(OR(NOT($JH$8),JM7="-"),NA(),JM7)</f>
        <v>#N/A</v>
      </c>
      <c r="JI18" s="85">
        <f>IF(OR(NOT($JH$8),JN7="-"),NA(),JN7)</f>
        <v>30.5</v>
      </c>
      <c r="JJ18" s="85">
        <f>IF(OR(NOT($JH$8),JO7="-"),NA(),JO7)</f>
        <v>24.4</v>
      </c>
      <c r="JK18" s="85">
        <f>IF(OR(NOT($JH$8),JP7="-"),NA(),JP7)</f>
        <v>17.100000000000001</v>
      </c>
      <c r="JL18" s="85">
        <f>IF(OR(NOT($JH$8),JQ7="-"),NA(),JQ7)</f>
        <v>8.5</v>
      </c>
      <c r="JM18" s="80"/>
      <c r="JN18" s="80"/>
      <c r="JO18" s="80"/>
      <c r="JP18" s="80"/>
      <c r="JQ18" s="84" t="s">
        <v>175</v>
      </c>
      <c r="JR18" s="85" t="e">
        <f>IF(OR(NOT($JR$8),JW7="-"),NA(),JW7)</f>
        <v>#N/A</v>
      </c>
      <c r="JS18" s="85">
        <f>IF(OR(NOT($JR$8),JX7="-"),NA(),JX7)</f>
        <v>459.2</v>
      </c>
      <c r="JT18" s="85">
        <f>IF(OR(NOT($JR$8),JY7="-"),NA(),JY7)</f>
        <v>331.9</v>
      </c>
      <c r="JU18" s="85">
        <f>IF(OR(NOT($JR$8),JZ7="-"),NA(),JZ7)</f>
        <v>450.4</v>
      </c>
      <c r="JV18" s="85">
        <f>IF(OR(NOT($JR$8),KA7="-"),NA(),KA7)</f>
        <v>506.5</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f>IF(OR(NOT($KL$8),KR7="-"),NA(),KR7)</f>
        <v>95.4</v>
      </c>
      <c r="KN18" s="85">
        <f>IF(OR(NOT($KL$8),KS7="-"),NA(),KS7)</f>
        <v>95.1</v>
      </c>
      <c r="KO18" s="85">
        <f>IF(OR(NOT($KL$8),KT7="-"),NA(),KT7)</f>
        <v>96.5</v>
      </c>
      <c r="KP18" s="85">
        <f>IF(OR(NOT($KL$8),KU7="-"),NA(),KU7)</f>
        <v>98.5</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178</v>
      </c>
      <c r="C20" s="178"/>
      <c r="D20" s="80"/>
    </row>
    <row r="21" spans="1:374" x14ac:dyDescent="0.2">
      <c r="A21" s="77">
        <f t="shared" si="7"/>
        <v>7</v>
      </c>
      <c r="B21" s="178" t="s">
        <v>179</v>
      </c>
      <c r="C21" s="178"/>
      <c r="D21" s="80"/>
    </row>
    <row r="22" spans="1:374" x14ac:dyDescent="0.2">
      <c r="A22" s="77">
        <f t="shared" si="7"/>
        <v>8</v>
      </c>
      <c r="B22" s="178" t="s">
        <v>180</v>
      </c>
      <c r="C22" s="178"/>
      <c r="D22" s="80"/>
      <c r="E22" s="180" t="s">
        <v>181</v>
      </c>
      <c r="F22" s="181"/>
      <c r="G22" s="181"/>
      <c r="H22" s="181"/>
      <c r="I22" s="182"/>
    </row>
    <row r="23" spans="1:374" x14ac:dyDescent="0.2">
      <c r="A23" s="77">
        <f t="shared" si="7"/>
        <v>9</v>
      </c>
      <c r="B23" s="178" t="s">
        <v>182</v>
      </c>
      <c r="C23" s="178"/>
      <c r="D23" s="80"/>
      <c r="E23" s="183"/>
      <c r="F23" s="184"/>
      <c r="G23" s="184"/>
      <c r="H23" s="184"/>
      <c r="I23" s="185"/>
    </row>
    <row r="24" spans="1:374" x14ac:dyDescent="0.2">
      <c r="A24" s="77">
        <f t="shared" si="7"/>
        <v>10</v>
      </c>
      <c r="B24" s="178" t="s">
        <v>183</v>
      </c>
      <c r="C24" s="178"/>
      <c r="D24" s="80"/>
      <c r="E24" s="183"/>
      <c r="F24" s="184"/>
      <c r="G24" s="184"/>
      <c r="H24" s="184"/>
      <c r="I24" s="185"/>
    </row>
    <row r="25" spans="1:374" x14ac:dyDescent="0.2">
      <c r="A25" s="77">
        <f t="shared" si="7"/>
        <v>11</v>
      </c>
      <c r="B25" s="178" t="s">
        <v>184</v>
      </c>
      <c r="C25" s="178"/>
      <c r="D25" s="80"/>
      <c r="E25" s="183"/>
      <c r="F25" s="184"/>
      <c r="G25" s="184"/>
      <c r="H25" s="184"/>
      <c r="I25" s="185"/>
    </row>
    <row r="26" spans="1:374" x14ac:dyDescent="0.2">
      <c r="A26" s="77">
        <f t="shared" si="7"/>
        <v>12</v>
      </c>
      <c r="B26" s="178" t="s">
        <v>185</v>
      </c>
      <c r="C26" s="178"/>
      <c r="D26" s="80"/>
      <c r="E26" s="183"/>
      <c r="F26" s="184"/>
      <c r="G26" s="184"/>
      <c r="H26" s="184"/>
      <c r="I26" s="185"/>
    </row>
    <row r="27" spans="1:374" x14ac:dyDescent="0.2">
      <c r="A27" s="77">
        <f t="shared" si="7"/>
        <v>13</v>
      </c>
      <c r="B27" s="178" t="s">
        <v>186</v>
      </c>
      <c r="C27" s="178"/>
      <c r="D27" s="80"/>
      <c r="E27" s="183"/>
      <c r="F27" s="184"/>
      <c r="G27" s="184"/>
      <c r="H27" s="184"/>
      <c r="I27" s="185"/>
    </row>
    <row r="28" spans="1:374" x14ac:dyDescent="0.2">
      <c r="A28" s="77">
        <f t="shared" si="7"/>
        <v>14</v>
      </c>
      <c r="B28" s="178" t="s">
        <v>187</v>
      </c>
      <c r="C28" s="178"/>
      <c r="D28" s="80"/>
      <c r="E28" s="183"/>
      <c r="F28" s="184"/>
      <c r="G28" s="184"/>
      <c r="H28" s="184"/>
      <c r="I28" s="185"/>
    </row>
    <row r="29" spans="1:374" x14ac:dyDescent="0.2">
      <c r="A29" s="77">
        <f t="shared" si="7"/>
        <v>15</v>
      </c>
      <c r="B29" s="178" t="s">
        <v>188</v>
      </c>
      <c r="C29" s="178"/>
      <c r="D29" s="80"/>
      <c r="E29" s="183"/>
      <c r="F29" s="184"/>
      <c r="G29" s="184"/>
      <c r="H29" s="184"/>
      <c r="I29" s="185"/>
    </row>
    <row r="30" spans="1:374" x14ac:dyDescent="0.2">
      <c r="A30" s="77">
        <f t="shared" si="7"/>
        <v>16</v>
      </c>
      <c r="B30" s="178" t="s">
        <v>189</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2024-02-03T01:58:17Z</cp:lastPrinted>
  <dcterms:created xsi:type="dcterms:W3CDTF">2024-01-23T03:14:54Z</dcterms:created>
  <dcterms:modified xsi:type="dcterms:W3CDTF">2024-02-16T09:11:42Z</dcterms:modified>
  <cp:category/>
</cp:coreProperties>
</file>