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0.40\zaisei\R４年度\4公営企業・三セク\20230111公営企業に係る経営比較分析表（令和３年度決算）の分析等について（１／２）\"/>
    </mc:Choice>
  </mc:AlternateContent>
  <xr:revisionPtr revIDLastSave="0" documentId="13_ncr:1_{8DD38921-C7BD-4BB2-9DA6-3094E005A0C3}" xr6:coauthVersionLast="36" xr6:coauthVersionMax="36" xr10:uidLastSave="{00000000-0000-0000-0000-000000000000}"/>
  <workbookProtection workbookAlgorithmName="SHA-512" workbookHashValue="x4VFjw4sP5tz8PCRmysMsbeYc8TlX2Mt8yipdP5ZtysBVFuPiFcjoAbcbmTpR3gl8MnBf8ff6YUDCpOHvneGxg==" workbookSaltValue="1fCiN7QPQxpsRMJ6eGcxgA=="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<sst xmlns="http://schemas.openxmlformats.org/spreadsheetml/2006/main" count="236" uniqueCount="120">
  <si>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</si>
  <si>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</si>
  <si>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</si>
  <si>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</si>
  <si>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</si>
  <si>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</si>
  <si>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</si>
  <si>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</si>
  <si>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</si>
  <si>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</si>
  <si>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</si>
  <si>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</si>
  <si>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</si>
  <si>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</si>
  <si>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</si>
  <si>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</si>
  <si>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</si>
  <si>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</si>
  <si>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</si>
  <si>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</si>
  <si>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</si>
  <si>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</si>
  <si>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</si>
  <si>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</si>
  <si>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</si>
  <si>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</si>
  <si>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</si>
  <si>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</si>
  <si>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</si>
  <si>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</si>
  <si>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</si>
  <si>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</si>
  <si>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</si>
  <si>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</si>
  <si>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</si>
  <si>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</si>
  <si>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</si>
  <si>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</si>
  <si>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</si>
  <si>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</si>
  <si>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</si>
  <si>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</si>
  <si>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</si>
  <si>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</si>
  <si>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</si>
  <si>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</si>
  <si>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</si>
  <si>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</si>
  <si>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</si>
  <si>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</si>
  <si>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</si>
  <si>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</si>
  <si>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</si>
  <si>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</si>
  <si>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</si>
  <si>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</si>
  <si>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</si>
  <si>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</si>
  <si>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</si>
  <si>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</si>
  <si>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</si>
  <si>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</si>
  <si>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</si>
  <si>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</si>
  <si>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</si>
  <si>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</si>
  <si>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</si>
  <si>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</si>
  <si>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</si>
  <si>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</si>
  <si>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</si>
  <si>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</si>
  <si>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</si>
  <si>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</si>
  <si>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</si>
  <si>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</si>
  <si>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</si>
  <si>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</si>
  <si>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</si>
  <si>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</si>
  <si>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</si>
  <si>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</si>
  <si>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</si>
  <si>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</si>
  <si>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</si>
  <si>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</si>
  <si>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</si>
  <si>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</si>
  <si>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</si>
  <si>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</si>
  <si>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</si>
  <si>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</si>
  <si>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</si>
  <si>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</si>
  <si>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</si>
  <si>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</si>
  <si>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</si>
  <si>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</si>
  <si>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</si>
  <si>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</si>
  <si>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</si>
  <si>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</si>
  <si>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</si>
  <si>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</si>
  <si>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</si>
  <si>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</si>
  <si>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</si>
  <si>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</si>
  <si>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</si>
  <si>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</si>
  <si>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</si>
  <si>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</si>
  <si>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</si>
  <si>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</si>
  <si>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</si>
  <si>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</si>
  <si>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</si>
  <si>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平成10年に供用を開始し、管渠・設備の更新は状態が良いものは長寿命化を図り、更新はなるべく実施しないようにしている。</t>
    <phoneticPr fontId="4"/>
  </si>
  <si>
    <t xml:space="preserve"> 今後も人口減少による使用料収入の減少や施設の更新、修繕費用の増加が見込まれる。
　更新予定施設のスペックダウンの検討や施設の長寿命化に取り組み経費の削減に努めると同時に、集合処理から個別処理への切り替え等も視野に入れ今後人口減少が進んでも持続可能な汚水処理方式を模索・検討する必要性が出ている。</t>
    <phoneticPr fontId="4"/>
  </si>
  <si>
    <t xml:space="preserve"> 収益的収支比率は、例年どおり100％近い数値となった。人口減少が進み、使用料収入は減少傾向が続いているため、基準外繰入が総収益の大きな割合を占めているのが現状である。
　経費回収率は、前年度と比べて機器更新等の縮小により汚水処理費が減少したため比率は上昇した。しかし料金収入の減少傾向は今後も続く見込みであり今後も経費の削減を徹底して行う。
　計画人口410人に対して、現在の域内人口は187人まで減少した。人口減により、一日平均の処理水量も下がっている。そのため、施設利用率は類似団体と比較して大きく下回り、過大スペックになっている状況である。
　水洗化率は、水洗設置人口の減少よりも、域内人口の減少が多かったため、比率は上昇した。</t>
    <rPh sb="205" eb="208">
      <t>ジンコウゲン</t>
    </rPh>
    <rPh sb="212" eb="214">
      <t>イチニチ</t>
    </rPh>
    <rPh sb="214" eb="216">
      <t>ヘイキン</t>
    </rPh>
    <rPh sb="217" eb="219">
      <t>ショリ</t>
    </rPh>
    <rPh sb="219" eb="221">
      <t>スイリョウ</t>
    </rPh>
    <rPh sb="222" eb="223">
      <t>サ</t>
    </rPh>
    <rPh sb="234" eb="236">
      <t>シセツ</t>
    </rPh>
    <rPh sb="236" eb="238">
      <t>リヨウ</t>
    </rPh>
    <rPh sb="238" eb="239">
      <t>リツ</t>
    </rPh>
    <rPh sb="245" eb="247">
      <t>ヒカク</t>
    </rPh>
    <rPh sb="249" eb="250">
      <t>オオ</t>
    </rPh>
    <rPh sb="252" eb="254">
      <t>シタマワ</t>
    </rPh>
    <rPh sb="289" eb="291">
      <t>ゲンショウ</t>
    </rPh>
    <rPh sb="295" eb="299">
      <t>イキナイジンコウ</t>
    </rPh>
    <rPh sb="300" eb="302">
      <t>ゲンショウ</t>
    </rPh>
    <rPh sb="303" eb="304">
      <t>オオ</t>
    </rPh>
    <rPh sb="310" eb="312">
      <t>ヒリツ</t>
    </rPh>
    <rPh sb="313" eb="31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</si>
</sst>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D7-4BCF-BB4F-A288561365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0D7-4BCF-BB4F-A288561365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41.44</c:v>
                </c:pt>
                <c:pt idx="1">
                  <c:v>39.64</c:v>
                </c:pt>
                <c:pt idx="2">
                  <c:v>38.74</c:v>
                </c:pt>
                <c:pt idx="3">
                  <c:v>38.74</c:v>
                </c:pt>
                <c:pt idx="4">
                  <c:v>37.840000000000003</c:v>
                </c:pt>
              </c:numCache>
            </c:numRef>
          </c:val>
          <c:extLst>
            <c:ext xmlns:c16="http://schemas.microsoft.com/office/drawing/2014/chart" uri="{C3380CC4-5D6E-409C-BE32-E72D297353CC}">
              <c16:uniqueId val="{00000000-563E-4424-9C62-52D37AA3BA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63E-4424-9C62-52D37AA3BA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80.680000000000007</c:v>
                </c:pt>
                <c:pt idx="1">
                  <c:v>83.5</c:v>
                </c:pt>
                <c:pt idx="2">
                  <c:v>83.25</c:v>
                </c:pt>
                <c:pt idx="3">
                  <c:v>82.81</c:v>
                </c:pt>
                <c:pt idx="4">
                  <c:v>83.96</c:v>
                </c:pt>
              </c:numCache>
            </c:numRef>
          </c:val>
          <c:extLst>
            <c:ext xmlns:c16="http://schemas.microsoft.com/office/drawing/2014/chart" uri="{C3380CC4-5D6E-409C-BE32-E72D297353CC}">
              <c16:uniqueId val="{00000000-5DA0-4598-8793-E4DECFF2FC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5DA0-4598-8793-E4DECFF2FC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99.96</c:v>
                </c:pt>
                <c:pt idx="1">
                  <c:v>100.02</c:v>
                </c:pt>
                <c:pt idx="2">
                  <c:v>100.1</c:v>
                </c:pt>
                <c:pt idx="3">
                  <c:v>99.99</c:v>
                </c:pt>
                <c:pt idx="4">
                  <c:v>99.95</c:v>
                </c:pt>
              </c:numCache>
            </c:numRef>
          </c:val>
          <c:extLst>
            <c:ext xmlns:c16="http://schemas.microsoft.com/office/drawing/2014/chart" uri="{C3380CC4-5D6E-409C-BE32-E72D297353CC}">
              <c16:uniqueId val="{00000000-D199-46FE-8E79-BF5CBCAB59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99-46FE-8E79-BF5CBCAB59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96-424E-B8B2-FB192E4CDD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96-424E-B8B2-FB192E4CDD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A1-458B-8A6D-EA00536FDD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A1-458B-8A6D-EA00536FDD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1E-4DD7-88B4-90F21E89AD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1E-4DD7-88B4-90F21E89AD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5-4FA0-8947-A565B130E3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5-4FA0-8947-A565B130E3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6-4F2E-B490-105C255CE3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726-4F2E-B490-105C255CE3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29.64</c:v>
                </c:pt>
                <c:pt idx="1">
                  <c:v>21.18</c:v>
                </c:pt>
                <c:pt idx="2">
                  <c:v>25.85</c:v>
                </c:pt>
                <c:pt idx="3">
                  <c:v>24.39</c:v>
                </c:pt>
                <c:pt idx="4">
                  <c:v>37.31</c:v>
                </c:pt>
              </c:numCache>
            </c:numRef>
          </c:val>
          <c:extLst>
            <c:ext xmlns:c16="http://schemas.microsoft.com/office/drawing/2014/chart" uri="{C3380CC4-5D6E-409C-BE32-E72D297353CC}">
              <c16:uniqueId val="{00000000-10A0-4764-BC18-EBC5BFB319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10A0-4764-BC18-EBC5BFB319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526.01</c:v>
                </c:pt>
                <c:pt idx="1">
                  <c:v>731.23</c:v>
                </c:pt>
                <c:pt idx="2">
                  <c:v>590.54</c:v>
                </c:pt>
                <c:pt idx="3">
                  <c:v>783.25</c:v>
                </c:pt>
                <c:pt idx="4">
                  <c:v>514.23</c:v>
                </c:pt>
              </c:numCache>
            </c:numRef>
          </c:val>
          <c:extLst>
            <c:ext xmlns:c16="http://schemas.microsoft.com/office/drawing/2014/chart" uri="{C3380CC4-5D6E-409C-BE32-E72D297353CC}">
              <c16:uniqueId val="{00000000-16A8-42C2-957F-37C4138D06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6A8-42C2-957F-37C4138D06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山口県　上関町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2505</v>
      </c>
      <c r="AM8" s="46"/>
      <c r="AN8" s="46"/>
      <c r="AO8" s="46"/>
      <c r="AP8" s="46"/>
      <c r="AQ8" s="46"/>
      <c r="AR8" s="46"/>
      <c r="AS8" s="46"/>
      <c r="AT8" s="45">
        <f>データ!T6</f>
        <v>34.69</v>
      </c>
      <c r="AU8" s="45"/>
      <c r="AV8" s="45"/>
      <c r="AW8" s="45"/>
      <c r="AX8" s="45"/>
      <c r="AY8" s="45"/>
      <c r="AZ8" s="45"/>
      <c r="BA8" s="45"/>
      <c r="BB8" s="45">
        <f>データ!U6</f>
        <v>72.209999999999994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7.61</v>
      </c>
      <c r="Q10" s="45"/>
      <c r="R10" s="45"/>
      <c r="S10" s="45"/>
      <c r="T10" s="45"/>
      <c r="U10" s="45"/>
      <c r="V10" s="45"/>
      <c r="W10" s="45">
        <f>データ!Q6</f>
        <v>95.22</v>
      </c>
      <c r="X10" s="45"/>
      <c r="Y10" s="45"/>
      <c r="Z10" s="45"/>
      <c r="AA10" s="45"/>
      <c r="AB10" s="45"/>
      <c r="AC10" s="45"/>
      <c r="AD10" s="46">
        <f>データ!R6</f>
        <v>3500</v>
      </c>
      <c r="AE10" s="46"/>
      <c r="AF10" s="46"/>
      <c r="AG10" s="46"/>
      <c r="AH10" s="46"/>
      <c r="AI10" s="46"/>
      <c r="AJ10" s="46"/>
      <c r="AK10" s="2"/>
      <c r="AL10" s="46">
        <f>データ!V6</f>
        <v>187</v>
      </c>
      <c r="AM10" s="46"/>
      <c r="AN10" s="46"/>
      <c r="AO10" s="46"/>
      <c r="AP10" s="46"/>
      <c r="AQ10" s="46"/>
      <c r="AR10" s="46"/>
      <c r="AS10" s="46"/>
      <c r="AT10" s="45">
        <f>データ!W6</f>
        <v>0.1</v>
      </c>
      <c r="AU10" s="45"/>
      <c r="AV10" s="45"/>
      <c r="AW10" s="45"/>
      <c r="AX10" s="45"/>
      <c r="AY10" s="45"/>
      <c r="AZ10" s="45"/>
      <c r="BA10" s="45"/>
      <c r="BB10" s="45">
        <f>データ!X6</f>
        <v>1870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Yc5WdvUgvp6wLP4Q4LN4hqBazjCPUYTJHg+aJPBU5ulr3FlFhKJ1eqP/vcxAL1H2hs8cpv8kOty97I+EVop0vQ==" saltValue="Mm+ZN6nJuRmJJxCoC207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353418</v>
      </c>
      <c r="D6" s="19">
        <f t="shared" si="3"/>
        <v>47</v>
      </c>
      <c r="E6" s="19">
        <f t="shared" si="3"/>
        <v>17</v>
      </c>
      <c r="F6" s="19">
        <f t="shared" si="3"/>
        <v>5</v>
      </c>
      <c r="G6" s="19">
        <f t="shared" si="3"/>
        <v>0</v>
      </c>
      <c r="H6" s="19" t="str">
        <f t="shared" si="3"/>
        <v>山口県　上関町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7.61</v>
      </c>
      <c r="Q6" s="20">
        <f t="shared" si="3"/>
        <v>95.22</v>
      </c>
      <c r="R6" s="20">
        <f t="shared" si="3"/>
        <v>3500</v>
      </c>
      <c r="S6" s="20">
        <f t="shared" si="3"/>
        <v>2505</v>
      </c>
      <c r="T6" s="20">
        <f t="shared" si="3"/>
        <v>34.69</v>
      </c>
      <c r="U6" s="20">
        <f t="shared" si="3"/>
        <v>72.209999999999994</v>
      </c>
      <c r="V6" s="20">
        <f t="shared" si="3"/>
        <v>187</v>
      </c>
      <c r="W6" s="20">
        <f t="shared" si="3"/>
        <v>0.1</v>
      </c>
      <c r="X6" s="20">
        <f t="shared" si="3"/>
        <v>1870</v>
      </c>
      <c r="Y6" s="21">
        <f>IF(Y7="",NA(),Y7)</f>
        <v>99.96</v>
      </c>
      <c r="Z6" s="21">
        <f t="shared" ref="Z6:AH6" si="4">IF(Z7="",NA(),Z7)</f>
        <v>100.02</v>
      </c>
      <c r="AA6" s="21">
        <f t="shared" si="4"/>
        <v>100.1</v>
      </c>
      <c r="AB6" s="21">
        <f t="shared" si="4"/>
        <v>99.99</v>
      </c>
      <c r="AC6" s="21">
        <f t="shared" si="4"/>
        <v>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29.64</v>
      </c>
      <c r="BR6" s="21">
        <f t="shared" ref="BR6:BZ6" si="8">IF(BR7="",NA(),BR7)</f>
        <v>21.18</v>
      </c>
      <c r="BS6" s="21">
        <f t="shared" si="8"/>
        <v>25.85</v>
      </c>
      <c r="BT6" s="21">
        <f t="shared" si="8"/>
        <v>24.39</v>
      </c>
      <c r="BU6" s="21">
        <f t="shared" si="8"/>
        <v>37.31</v>
      </c>
      <c r="BV6" s="21">
        <f t="shared" si="8"/>
        <v>59.8</v>
      </c>
      <c r="BW6" s="21">
        <f t="shared" si="8"/>
        <v>57.77</v>
      </c>
      <c r="BX6" s="21">
        <f t="shared" si="8"/>
        <v>57.31</v>
      </c>
      <c r="BY6" s="21">
        <f t="shared" si="8"/>
        <v>57.08</v>
      </c>
      <c r="BZ6" s="21">
        <f t="shared" si="8"/>
        <v>56.26</v>
      </c>
      <c r="CA6" s="20" t="str">
        <f>IF(CA7="","",IF(CA7="-","【-】","【"&amp;SUBSTITUTE(TEXT(CA7,"#,##0.00"),"-","△")&amp;"】"))</f>
        <v>【60.65】</v>
      </c>
      <c r="CB6" s="21">
        <f>IF(CB7="",NA(),CB7)</f>
        <v>526.01</v>
      </c>
      <c r="CC6" s="21">
        <f t="shared" ref="CC6:CK6" si="9">IF(CC7="",NA(),CC7)</f>
        <v>731.23</v>
      </c>
      <c r="CD6" s="21">
        <f t="shared" si="9"/>
        <v>590.54</v>
      </c>
      <c r="CE6" s="21">
        <f t="shared" si="9"/>
        <v>783.25</v>
      </c>
      <c r="CF6" s="21">
        <f t="shared" si="9"/>
        <v>514.23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41.44</v>
      </c>
      <c r="CN6" s="21">
        <f t="shared" ref="CN6:CV6" si="10">IF(CN7="",NA(),CN7)</f>
        <v>39.64</v>
      </c>
      <c r="CO6" s="21">
        <f t="shared" si="10"/>
        <v>38.74</v>
      </c>
      <c r="CP6" s="21">
        <f t="shared" si="10"/>
        <v>38.74</v>
      </c>
      <c r="CQ6" s="21">
        <f t="shared" si="10"/>
        <v>37.840000000000003</v>
      </c>
      <c r="CR6" s="21">
        <f t="shared" si="10"/>
        <v>51.75</v>
      </c>
      <c r="CS6" s="21">
        <f t="shared" si="10"/>
        <v>50.68</v>
      </c>
      <c r="CT6" s="21">
        <f t="shared" si="10"/>
        <v>50.14</v>
      </c>
      <c r="CU6" s="21">
        <f t="shared" si="10"/>
        <v>54.83</v>
      </c>
      <c r="CV6" s="21">
        <f t="shared" si="10"/>
        <v>66.53</v>
      </c>
      <c r="CW6" s="20" t="str">
        <f>IF(CW7="","",IF(CW7="-","【-】","【"&amp;SUBSTITUTE(TEXT(CW7,"#,##0.00"),"-","△")&amp;"】"))</f>
        <v>【61.14】</v>
      </c>
      <c r="CX6" s="21">
        <f>IF(CX7="",NA(),CX7)</f>
        <v>80.680000000000007</v>
      </c>
      <c r="CY6" s="21">
        <f t="shared" ref="CY6:DG6" si="11">IF(CY7="",NA(),CY7)</f>
        <v>83.5</v>
      </c>
      <c r="CZ6" s="21">
        <f t="shared" si="11"/>
        <v>83.25</v>
      </c>
      <c r="DA6" s="21">
        <f t="shared" si="11"/>
        <v>82.81</v>
      </c>
      <c r="DB6" s="21">
        <f t="shared" si="11"/>
        <v>83.96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353418</v>
      </c>
      <c r="D7" s="23">
        <v>47</v>
      </c>
      <c r="E7" s="23">
        <v>17</v>
      </c>
      <c r="F7" s="23">
        <v>5</v>
      </c>
      <c r="G7" s="23">
        <v>0</v>
      </c>
      <c r="H7" s="23" t="s">
        <v>99</v>
      </c>
      <c r="I7" s="23" t="s">
        <v>100</v>
      </c>
      <c r="J7" s="23" t="s">
        <v>101</v>
      </c>
      <c r="K7" s="23" t="s">
        <v>102</v>
      </c>
      <c r="L7" s="23" t="s">
        <v>103</v>
      </c>
      <c r="M7" s="23" t="s">
        <v>104</v>
      </c>
      <c r="N7" s="24" t="s">
        <v>105</v>
      </c>
      <c r="O7" s="24" t="s">
        <v>106</v>
      </c>
      <c r="P7" s="24">
        <v>7.61</v>
      </c>
      <c r="Q7" s="24">
        <v>95.22</v>
      </c>
      <c r="R7" s="24">
        <v>3500</v>
      </c>
      <c r="S7" s="24">
        <v>2505</v>
      </c>
      <c r="T7" s="24">
        <v>34.69</v>
      </c>
      <c r="U7" s="24">
        <v>72.209999999999994</v>
      </c>
      <c r="V7" s="24">
        <v>187</v>
      </c>
      <c r="W7" s="24">
        <v>0.1</v>
      </c>
      <c r="X7" s="24">
        <v>1870</v>
      </c>
      <c r="Y7" s="24">
        <v>99.96</v>
      </c>
      <c r="Z7" s="24">
        <v>100.02</v>
      </c>
      <c r="AA7" s="24">
        <v>100.1</v>
      </c>
      <c r="AB7" s="24">
        <v>99.99</v>
      </c>
      <c r="AC7" s="24">
        <v>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29.64</v>
      </c>
      <c r="BR7" s="24">
        <v>21.18</v>
      </c>
      <c r="BS7" s="24">
        <v>25.85</v>
      </c>
      <c r="BT7" s="24">
        <v>24.39</v>
      </c>
      <c r="BU7" s="24">
        <v>37.31</v>
      </c>
      <c r="BV7" s="24">
        <v>59.8</v>
      </c>
      <c r="BW7" s="24">
        <v>57.77</v>
      </c>
      <c r="BX7" s="24">
        <v>57.31</v>
      </c>
      <c r="BY7" s="24">
        <v>57.08</v>
      </c>
      <c r="BZ7" s="24">
        <v>56.26</v>
      </c>
      <c r="CA7" s="24">
        <v>60.65</v>
      </c>
      <c r="CB7" s="24">
        <v>526.01</v>
      </c>
      <c r="CC7" s="24">
        <v>731.23</v>
      </c>
      <c r="CD7" s="24">
        <v>590.54</v>
      </c>
      <c r="CE7" s="24">
        <v>783.25</v>
      </c>
      <c r="CF7" s="24">
        <v>514.23</v>
      </c>
      <c r="CG7" s="24">
        <v>263.76</v>
      </c>
      <c r="CH7" s="24">
        <v>274.35000000000002</v>
      </c>
      <c r="CI7" s="24">
        <v>273.52</v>
      </c>
      <c r="CJ7" s="24">
        <v>274.99</v>
      </c>
      <c r="CK7" s="24">
        <v>282.08999999999997</v>
      </c>
      <c r="CL7" s="24">
        <v>256.97000000000003</v>
      </c>
      <c r="CM7" s="24">
        <v>41.44</v>
      </c>
      <c r="CN7" s="24">
        <v>39.64</v>
      </c>
      <c r="CO7" s="24">
        <v>38.74</v>
      </c>
      <c r="CP7" s="24">
        <v>38.74</v>
      </c>
      <c r="CQ7" s="24">
        <v>37.840000000000003</v>
      </c>
      <c r="CR7" s="24">
        <v>51.75</v>
      </c>
      <c r="CS7" s="24">
        <v>50.68</v>
      </c>
      <c r="CT7" s="24">
        <v>50.14</v>
      </c>
      <c r="CU7" s="24">
        <v>54.83</v>
      </c>
      <c r="CV7" s="24">
        <v>66.53</v>
      </c>
      <c r="CW7" s="24">
        <v>61.14</v>
      </c>
      <c r="CX7" s="24">
        <v>80.680000000000007</v>
      </c>
      <c r="CY7" s="24">
        <v>83.5</v>
      </c>
      <c r="CZ7" s="24">
        <v>83.25</v>
      </c>
      <c r="DA7" s="24">
        <v>82.81</v>
      </c>
      <c r="DB7" s="24">
        <v>83.96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2023-02-01T11:05:35Z</cp:lastPrinted>
  <dcterms:created xsi:type="dcterms:W3CDTF">2022-12-01T01:59:54Z</dcterms:created>
  <dcterms:modified xsi:type="dcterms:W3CDTF">2023-02-01T11:05:38Z</dcterms:modified>
  <cp:category/>
</cp:coreProperties>
</file>