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40\zaisei\R４年度\4公営企業・三セク\20230111公営企業に係る経営比較分析表（令和３年度決算）の分析等について（１／２）\"/>
    </mc:Choice>
  </mc:AlternateContent>
  <xr:revisionPtr revIDLastSave="0" documentId="13_ncr:1_{A605D05A-E40D-407E-8BE9-1CAD0A234CCD}" xr6:coauthVersionLast="36" xr6:coauthVersionMax="36" xr10:uidLastSave="{00000000-0000-0000-0000-000000000000}"/>
  <workbookProtection workbookAlgorithmName="SHA-512" workbookHashValue="aX5fNRpAbkhy9G+jJbjPBmukO66wXRqJnkuvxfIPOhu0xuJgSXjrvn3oUxCzUory7cZeGh9KBpEddkpaBofKMQ==" workbookSaltValue="8x4eipcwvD/f2U3vuENp7Q=="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AT10" i="4"/>
  <c r="AL10" i="4"/>
  <c r="W10" i="4"/>
  <c r="B10" i="4"/>
  <c r="BB8" i="4"/>
  <c r="AL8" i="4"/>
  <c r="AD8" i="4"/>
  <c r="W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<sst xmlns="http://schemas.openxmlformats.org/spreadsheetml/2006/main" count="233" uniqueCount="117">
  <si>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</si>
  <si>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</si>
  <si>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</si>
  <si>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</si>
  <si>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</si>
  <si>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</si>
  <si>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</si>
  <si>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</si>
  <si>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</si>
  <si>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</si>
  <si>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</si>
  <si>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</si>
  <si>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</si>
  <si>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</si>
  <si>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</si>
  <si>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</si>
  <si>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</si>
  <si>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</si>
  <si>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</si>
  <si>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</si>
  <si>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</si>
  <si>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</si>
  <si>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</si>
  <si>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</si>
  <si>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</si>
  <si>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</si>
  <si>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</si>
  <si>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</si>
  <si>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</si>
  <si>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</si>
  <si>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</si>
  <si>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</si>
  <si>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</si>
  <si>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</si>
  <si>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</si>
  <si>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</si>
  <si>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</si>
  <si>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</si>
  <si>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</si>
  <si>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</si>
  <si>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</si>
  <si>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</si>
  <si>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</si>
  <si>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</si>
  <si>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</si>
  <si>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</si>
  <si>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</si>
  <si>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</si>
  <si>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</si>
  <si>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</si>
  <si>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</si>
  <si>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</si>
  <si>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</si>
  <si>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</si>
  <si>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</si>
  <si>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</si>
  <si>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</si>
  <si>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</si>
  <si>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</si>
  <si>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</si>
  <si>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</si>
  <si>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</si>
  <si>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</si>
  <si>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</si>
  <si>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</si>
  <si>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</si>
  <si>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</si>
  <si>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</si>
  <si>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</si>
  <si>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</si>
  <si>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</si>
  <si>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</si>
  <si>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</si>
  <si>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</si>
  <si>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</si>
  <si>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</si>
  <si>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</si>
  <si>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</si>
  <si>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</si>
  <si>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</si>
  <si>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</si>
  <si>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</si>
  <si>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</si>
  <si>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</si>
  <si>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</si>
  <si>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</si>
  <si>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</si>
  <si>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</si>
  <si>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</si>
  <si>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</si>
  <si>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</si>
  <si>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</si>
  <si>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</si>
  <si>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</si>
  <si>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</si>
  <si>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</si>
  <si>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</si>
  <si>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</si>
  <si>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</si>
  <si>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</si>
  <si>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</si>
  <si>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</si>
  <si>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</si>
  <si>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</si>
  <si>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</si>
  <si>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</si>
  <si>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</si>
  <si>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</si>
  <si>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</si>
  <si>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</si>
  <si>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</si>
  <si>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</si>
  <si>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</si>
  <si>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</si>
  <si>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平成8年～平成18年度に実施した統合簡水事業で主な管路を更新したため、近年では大規模な更新の実施の必要はなく、軽微な修繕で対応できている。</t>
    <rPh sb="1" eb="3">
      <t>ヘイセイ</t>
    </rPh>
    <rPh sb="4" eb="5">
      <t>ネン</t>
    </rPh>
    <rPh sb="6" eb="8">
      <t>ヘイセイ</t>
    </rPh>
    <rPh sb="10" eb="12">
      <t>ネンド</t>
    </rPh>
    <rPh sb="13" eb="15">
      <t>ジッシ</t>
    </rPh>
    <rPh sb="17" eb="19">
      <t>トウゴウ</t>
    </rPh>
    <rPh sb="19" eb="21">
      <t>カンスイ</t>
    </rPh>
    <rPh sb="21" eb="23">
      <t>ジギョウ</t>
    </rPh>
    <rPh sb="24" eb="25">
      <t>オモ</t>
    </rPh>
    <rPh sb="26" eb="28">
      <t>カンロ</t>
    </rPh>
    <rPh sb="29" eb="31">
      <t>コウシン</t>
    </rPh>
    <rPh sb="36" eb="38">
      <t>キンネン</t>
    </rPh>
    <rPh sb="40" eb="43">
      <t>ダイキボ</t>
    </rPh>
    <rPh sb="44" eb="46">
      <t>コウシン</t>
    </rPh>
    <rPh sb="47" eb="49">
      <t>ジッシ</t>
    </rPh>
    <rPh sb="50" eb="52">
      <t>ヒツヨウ</t>
    </rPh>
    <rPh sb="56" eb="58">
      <t>ケイビ</t>
    </rPh>
    <rPh sb="59" eb="61">
      <t>シュウゼン</t>
    </rPh>
    <rPh sb="62" eb="64">
      <t>タイオウ</t>
    </rPh>
    <phoneticPr fontId="4"/>
  </si>
  <si>
    <t>　長距離導水及び送水のため、給水原価の大幅な改善を図るのは困難な状況である。このような、地理的な不利と人口減の影響で大変厳しい運営になっているが、柳井地域や県単位での広域化の可能性を模索して持続可能な水道事業へ繋げていきたい。</t>
    <rPh sb="1" eb="4">
      <t>チョウキョリ</t>
    </rPh>
    <rPh sb="4" eb="6">
      <t>ドウスイ</t>
    </rPh>
    <rPh sb="6" eb="7">
      <t>オヨ</t>
    </rPh>
    <rPh sb="8" eb="10">
      <t>ソウスイ</t>
    </rPh>
    <rPh sb="14" eb="16">
      <t>キュウスイ</t>
    </rPh>
    <rPh sb="16" eb="18">
      <t>ゲンカ</t>
    </rPh>
    <rPh sb="19" eb="21">
      <t>オオハバ</t>
    </rPh>
    <rPh sb="22" eb="24">
      <t>カイゼン</t>
    </rPh>
    <rPh sb="25" eb="26">
      <t>ハカ</t>
    </rPh>
    <rPh sb="29" eb="31">
      <t>コンナン</t>
    </rPh>
    <rPh sb="32" eb="34">
      <t>ジョウキョウ</t>
    </rPh>
    <rPh sb="44" eb="47">
      <t>チリテキ</t>
    </rPh>
    <rPh sb="48" eb="50">
      <t>フリ</t>
    </rPh>
    <rPh sb="51" eb="54">
      <t>ジンコウゲン</t>
    </rPh>
    <rPh sb="55" eb="57">
      <t>エイキョウ</t>
    </rPh>
    <rPh sb="58" eb="60">
      <t>タイヘン</t>
    </rPh>
    <rPh sb="60" eb="61">
      <t>キビ</t>
    </rPh>
    <rPh sb="63" eb="65">
      <t>ウンエイ</t>
    </rPh>
    <rPh sb="73" eb="75">
      <t>ヤナイ</t>
    </rPh>
    <rPh sb="75" eb="77">
      <t>チイキ</t>
    </rPh>
    <rPh sb="78" eb="79">
      <t>ケン</t>
    </rPh>
    <rPh sb="79" eb="81">
      <t>タンイ</t>
    </rPh>
    <rPh sb="83" eb="86">
      <t>コウイキカ</t>
    </rPh>
    <rPh sb="87" eb="90">
      <t>カノウセイ</t>
    </rPh>
    <rPh sb="91" eb="93">
      <t>モサク</t>
    </rPh>
    <rPh sb="95" eb="97">
      <t>ジゾク</t>
    </rPh>
    <rPh sb="97" eb="99">
      <t>カノウ</t>
    </rPh>
    <rPh sb="100" eb="102">
      <t>スイドウ</t>
    </rPh>
    <rPh sb="102" eb="104">
      <t>ジギョウ</t>
    </rPh>
    <rPh sb="105" eb="106">
      <t>ツナ</t>
    </rPh>
    <phoneticPr fontId="4"/>
  </si>
  <si>
    <t xml:space="preserve"> 当年度に収益的収支比率が減少したのは、総収益が5百万円減少したことが大きい。料金収入は人口減少の影響で年々減少傾向である。水源地まで遠いことや集落が点在しているため、管路の延長が長く、構造的に高コスト経営となっており、収益的収支に関する繰入金も多い。
　企業債残高対給水収益比率は、近年大規模な企業債発行はなく、類似団体と比較して抑えられている。
　料金回収率は、悪化傾向が続いている。これは、給水原価が昨年度より増加したためである。
 施設利用率は、減少傾向が続いており類似団体と比べてもかなり低い状況である。これは、当町の人口減少が速いペースで進んでおり、配水能力に比べて配水量が低いためである。今後は、スペックダウンの検討を行う必要がある。
　有収率は、類似団体を上回っている。漏水対応・点検等を担当職員が迅速・丁寧に行っている成果でもある。引き続き、有収率の向上を目指している。</t>
    <rPh sb="1" eb="4">
      <t>トウネンド</t>
    </rPh>
    <rPh sb="5" eb="8">
      <t>シュウエキテキ</t>
    </rPh>
    <rPh sb="8" eb="10">
      <t>シュウシ</t>
    </rPh>
    <rPh sb="10" eb="12">
      <t>ヒリツ</t>
    </rPh>
    <rPh sb="13" eb="15">
      <t>ゲンショウ</t>
    </rPh>
    <rPh sb="20" eb="23">
      <t>ソウシュウエキ</t>
    </rPh>
    <rPh sb="25" eb="28">
      <t>ヒャクマンエン</t>
    </rPh>
    <rPh sb="28" eb="30">
      <t>ゲンショウ</t>
    </rPh>
    <rPh sb="35" eb="36">
      <t>オオ</t>
    </rPh>
    <rPh sb="39" eb="41">
      <t>リョウキン</t>
    </rPh>
    <rPh sb="41" eb="43">
      <t>シュウニュウ</t>
    </rPh>
    <rPh sb="200" eb="202">
      <t>ゲンカ</t>
    </rPh>
    <rPh sb="220" eb="222">
      <t>シセツ</t>
    </rPh>
    <rPh sb="222" eb="224">
      <t>リヨウ</t>
    </rPh>
    <rPh sb="224" eb="225">
      <t>リツ</t>
    </rPh>
    <rPh sb="227" eb="231">
      <t>ゲンショウケイコウ</t>
    </rPh>
    <rPh sb="232" eb="233">
      <t>ツヅ</t>
    </rPh>
    <rPh sb="237" eb="239">
      <t>ルイジ</t>
    </rPh>
    <rPh sb="239" eb="241">
      <t>ダンタイ</t>
    </rPh>
    <rPh sb="242" eb="243">
      <t>クラ</t>
    </rPh>
    <rPh sb="249" eb="250">
      <t>ヒク</t>
    </rPh>
    <rPh sb="251" eb="253">
      <t>ジョウキョウ</t>
    </rPh>
    <rPh sb="331" eb="333">
      <t>ルイジ</t>
    </rPh>
    <rPh sb="333" eb="335">
      <t>ダンタイ</t>
    </rPh>
    <rPh sb="336" eb="338">
      <t>ウワマワ</t>
    </rPh>
    <rPh sb="343" eb="347">
      <t>ロウスイタイオウ</t>
    </rPh>
    <rPh sb="348" eb="350">
      <t>テンケン</t>
    </rPh>
    <rPh sb="350" eb="351">
      <t>ナド</t>
    </rPh>
    <rPh sb="352" eb="354">
      <t>タントウ</t>
    </rPh>
    <rPh sb="354" eb="356">
      <t>ショクイン</t>
    </rPh>
    <rPh sb="357" eb="359">
      <t>ジンソク</t>
    </rPh>
    <rPh sb="360" eb="362">
      <t>テイネイ</t>
    </rPh>
    <rPh sb="363" eb="364">
      <t>オコナ</t>
    </rPh>
    <rPh sb="368" eb="370">
      <t>セイカ</t>
    </rPh>
    <rPh sb="375" eb="376">
      <t>ヒ</t>
    </rPh>
    <rPh sb="377" eb="378">
      <t>ツヅ</t>
    </rPh>
    <rPh sb="380" eb="383">
      <t>ユウシュウリツ</t>
    </rPh>
    <rPh sb="384" eb="386">
      <t>コウジョウ</t>
    </rPh>
    <rPh sb="387" eb="38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</si>
</sst>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01-4F9C-BA20-4FAA830F60E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D801-4F9C-BA20-4FAA830F60E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38.03</c:v>
                </c:pt>
                <c:pt idx="1">
                  <c:v>38.44</c:v>
                </c:pt>
                <c:pt idx="2">
                  <c:v>38.159999999999997</c:v>
                </c:pt>
                <c:pt idx="3">
                  <c:v>36.17</c:v>
                </c:pt>
                <c:pt idx="4">
                  <c:v>35.479999999999997</c:v>
                </c:pt>
              </c:numCache>
            </c:numRef>
          </c:val>
          <c:extLst>
            <c:ext xmlns:c16="http://schemas.microsoft.com/office/drawing/2014/chart" uri="{C3380CC4-5D6E-409C-BE32-E72D297353CC}">
              <c16:uniqueId val="{00000000-E9C9-4D59-BD47-F66772AD25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E9C9-4D59-BD47-F66772AD25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84.13</c:v>
                </c:pt>
                <c:pt idx="1">
                  <c:v>80.959999999999994</c:v>
                </c:pt>
                <c:pt idx="2">
                  <c:v>79.819999999999993</c:v>
                </c:pt>
                <c:pt idx="3">
                  <c:v>80.94</c:v>
                </c:pt>
                <c:pt idx="4">
                  <c:v>80.22</c:v>
                </c:pt>
              </c:numCache>
            </c:numRef>
          </c:val>
          <c:extLst>
            <c:ext xmlns:c16="http://schemas.microsoft.com/office/drawing/2014/chart" uri="{C3380CC4-5D6E-409C-BE32-E72D297353CC}">
              <c16:uniqueId val="{00000000-6741-4D6C-8F08-2FCFBE4CE47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6741-4D6C-8F08-2FCFBE4CE47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88.68</c:v>
                </c:pt>
                <c:pt idx="1">
                  <c:v>91.7</c:v>
                </c:pt>
                <c:pt idx="2">
                  <c:v>93.75</c:v>
                </c:pt>
                <c:pt idx="3">
                  <c:v>92.82</c:v>
                </c:pt>
                <c:pt idx="4">
                  <c:v>88.2</c:v>
                </c:pt>
              </c:numCache>
            </c:numRef>
          </c:val>
          <c:extLst>
            <c:ext xmlns:c16="http://schemas.microsoft.com/office/drawing/2014/chart" uri="{C3380CC4-5D6E-409C-BE32-E72D297353CC}">
              <c16:uniqueId val="{00000000-4EAD-47EB-B031-F8E5C9AE05C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4EAD-47EB-B031-F8E5C9AE05C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3-4272-8DBA-ABA9614097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3-4272-8DBA-ABA9614097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C-4941-8151-0229DCF445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C-4941-8151-0229DCF445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3-4380-9DB3-51CF4EC35E1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3-4380-9DB3-51CF4EC35E1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A4-4E02-B1E4-2FE64618D72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4-4E02-B1E4-2FE64618D72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477.17</c:v>
                </c:pt>
                <c:pt idx="1">
                  <c:v>447.19</c:v>
                </c:pt>
                <c:pt idx="2">
                  <c:v>410</c:v>
                </c:pt>
                <c:pt idx="3">
                  <c:v>375.53</c:v>
                </c:pt>
                <c:pt idx="4">
                  <c:v>343.74</c:v>
                </c:pt>
              </c:numCache>
            </c:numRef>
          </c:val>
          <c:extLst>
            <c:ext xmlns:c16="http://schemas.microsoft.com/office/drawing/2014/chart" uri="{C3380CC4-5D6E-409C-BE32-E72D297353CC}">
              <c16:uniqueId val="{00000000-4839-4A37-94A5-B4CAC6AF40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4839-4A37-94A5-B4CAC6AF40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53.03</c:v>
                </c:pt>
                <c:pt idx="1">
                  <c:v>51.42</c:v>
                </c:pt>
                <c:pt idx="2">
                  <c:v>50.85</c:v>
                </c:pt>
                <c:pt idx="3">
                  <c:v>48.05</c:v>
                </c:pt>
                <c:pt idx="4">
                  <c:v>46.76</c:v>
                </c:pt>
              </c:numCache>
            </c:numRef>
          </c:val>
          <c:extLst>
            <c:ext xmlns:c16="http://schemas.microsoft.com/office/drawing/2014/chart" uri="{C3380CC4-5D6E-409C-BE32-E72D297353CC}">
              <c16:uniqueId val="{00000000-D518-432D-8E60-81508F26E3F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D518-432D-8E60-81508F26E3F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502.48</c:v>
                </c:pt>
                <c:pt idx="1">
                  <c:v>519.4</c:v>
                </c:pt>
                <c:pt idx="2">
                  <c:v>528.54</c:v>
                </c:pt>
                <c:pt idx="3">
                  <c:v>570.79</c:v>
                </c:pt>
                <c:pt idx="4">
                  <c:v>589.57000000000005</c:v>
                </c:pt>
              </c:numCache>
            </c:numRef>
          </c:val>
          <c:extLst>
            <c:ext xmlns:c16="http://schemas.microsoft.com/office/drawing/2014/chart" uri="{C3380CC4-5D6E-409C-BE32-E72D297353CC}">
              <c16:uniqueId val="{00000000-54F7-4D5F-B9D5-17A6F8381FC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54F7-4D5F-B9D5-17A6F8381FC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山口県　上関町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2505</v>
      </c>
      <c r="AM8" s="37"/>
      <c r="AN8" s="37"/>
      <c r="AO8" s="37"/>
      <c r="AP8" s="37"/>
      <c r="AQ8" s="37"/>
      <c r="AR8" s="37"/>
      <c r="AS8" s="37"/>
      <c r="AT8" s="38">
        <f>データ!$S$6</f>
        <v>34.69</v>
      </c>
      <c r="AU8" s="38"/>
      <c r="AV8" s="38"/>
      <c r="AW8" s="38"/>
      <c r="AX8" s="38"/>
      <c r="AY8" s="38"/>
      <c r="AZ8" s="38"/>
      <c r="BA8" s="38"/>
      <c r="BB8" s="38">
        <f>データ!$T$6</f>
        <v>72.209999999999994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99.47</v>
      </c>
      <c r="Q10" s="38"/>
      <c r="R10" s="38"/>
      <c r="S10" s="38"/>
      <c r="T10" s="38"/>
      <c r="U10" s="38"/>
      <c r="V10" s="38"/>
      <c r="W10" s="37">
        <f>データ!$Q$6</f>
        <v>4730</v>
      </c>
      <c r="X10" s="37"/>
      <c r="Y10" s="37"/>
      <c r="Z10" s="37"/>
      <c r="AA10" s="37"/>
      <c r="AB10" s="37"/>
      <c r="AC10" s="37"/>
      <c r="AD10" s="2"/>
      <c r="AE10" s="2"/>
      <c r="AF10" s="2"/>
      <c r="AG10" s="2"/>
      <c r="AH10" s="2"/>
      <c r="AI10" s="2"/>
      <c r="AJ10" s="2"/>
      <c r="AK10" s="2"/>
      <c r="AL10" s="37">
        <f>データ!$U$6</f>
        <v>2444</v>
      </c>
      <c r="AM10" s="37"/>
      <c r="AN10" s="37"/>
      <c r="AO10" s="37"/>
      <c r="AP10" s="37"/>
      <c r="AQ10" s="37"/>
      <c r="AR10" s="37"/>
      <c r="AS10" s="37"/>
      <c r="AT10" s="38">
        <f>データ!$V$6</f>
        <v>0.98</v>
      </c>
      <c r="AU10" s="38"/>
      <c r="AV10" s="38"/>
      <c r="AW10" s="38"/>
      <c r="AX10" s="38"/>
      <c r="AY10" s="38"/>
      <c r="AZ10" s="38"/>
      <c r="BA10" s="38"/>
      <c r="BB10" s="38">
        <f>データ!$W$6</f>
        <v>2493.88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qsWRhpJt5FhT1raO6vV1mxIXoaHzYOCBn1o80cVioSf9b7Ac8AYP/OcDzpZUZ6DpU8Dos54hItZQvu15Kdhn0g==" saltValue="S9EtWQyC1EG1McXx8Uvd5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353418</v>
      </c>
      <c r="D6" s="20">
        <f t="shared" si="3"/>
        <v>47</v>
      </c>
      <c r="E6" s="20">
        <f t="shared" si="3"/>
        <v>1</v>
      </c>
      <c r="F6" s="20">
        <f t="shared" si="3"/>
        <v>0</v>
      </c>
      <c r="G6" s="20">
        <f t="shared" si="3"/>
        <v>0</v>
      </c>
      <c r="H6" s="20" t="str">
        <f t="shared" si="3"/>
        <v>山口県　上関町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99.47</v>
      </c>
      <c r="Q6" s="21">
        <f t="shared" si="3"/>
        <v>4730</v>
      </c>
      <c r="R6" s="21">
        <f t="shared" si="3"/>
        <v>2505</v>
      </c>
      <c r="S6" s="21">
        <f t="shared" si="3"/>
        <v>34.69</v>
      </c>
      <c r="T6" s="21">
        <f t="shared" si="3"/>
        <v>72.209999999999994</v>
      </c>
      <c r="U6" s="21">
        <f t="shared" si="3"/>
        <v>2444</v>
      </c>
      <c r="V6" s="21">
        <f t="shared" si="3"/>
        <v>0.98</v>
      </c>
      <c r="W6" s="21">
        <f t="shared" si="3"/>
        <v>2493.88</v>
      </c>
      <c r="X6" s="22">
        <f>IF(X7="",NA(),X7)</f>
        <v>88.68</v>
      </c>
      <c r="Y6" s="22">
        <f t="shared" ref="Y6:AG6" si="4">IF(Y7="",NA(),Y7)</f>
        <v>91.7</v>
      </c>
      <c r="Z6" s="22">
        <f t="shared" si="4"/>
        <v>93.75</v>
      </c>
      <c r="AA6" s="22">
        <f t="shared" si="4"/>
        <v>92.82</v>
      </c>
      <c r="AB6" s="22">
        <f t="shared" si="4"/>
        <v>88.2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477.17</v>
      </c>
      <c r="BF6" s="22">
        <f t="shared" ref="BF6:BN6" si="7">IF(BF7="",NA(),BF7)</f>
        <v>447.19</v>
      </c>
      <c r="BG6" s="22">
        <f t="shared" si="7"/>
        <v>410</v>
      </c>
      <c r="BH6" s="22">
        <f t="shared" si="7"/>
        <v>375.53</v>
      </c>
      <c r="BI6" s="22">
        <f t="shared" si="7"/>
        <v>343.74</v>
      </c>
      <c r="BJ6" s="22">
        <f t="shared" si="7"/>
        <v>1061.58</v>
      </c>
      <c r="BK6" s="22">
        <f t="shared" si="7"/>
        <v>1007.7</v>
      </c>
      <c r="BL6" s="22">
        <f t="shared" si="7"/>
        <v>1018.52</v>
      </c>
      <c r="BM6" s="22">
        <f t="shared" si="7"/>
        <v>949.61</v>
      </c>
      <c r="BN6" s="22">
        <f t="shared" si="7"/>
        <v>918.84</v>
      </c>
      <c r="BO6" s="21" t="str">
        <f>IF(BO7="","",IF(BO7="-","【-】","【"&amp;SUBSTITUTE(TEXT(BO7,"#,##0.00"),"-","△")&amp;"】"))</f>
        <v>【940.88】</v>
      </c>
      <c r="BP6" s="22">
        <f>IF(BP7="",NA(),BP7)</f>
        <v>53.03</v>
      </c>
      <c r="BQ6" s="22">
        <f t="shared" ref="BQ6:BY6" si="8">IF(BQ7="",NA(),BQ7)</f>
        <v>51.42</v>
      </c>
      <c r="BR6" s="22">
        <f t="shared" si="8"/>
        <v>50.85</v>
      </c>
      <c r="BS6" s="22">
        <f t="shared" si="8"/>
        <v>48.05</v>
      </c>
      <c r="BT6" s="22">
        <f t="shared" si="8"/>
        <v>46.76</v>
      </c>
      <c r="BU6" s="22">
        <f t="shared" si="8"/>
        <v>58.52</v>
      </c>
      <c r="BV6" s="22">
        <f t="shared" si="8"/>
        <v>59.22</v>
      </c>
      <c r="BW6" s="22">
        <f t="shared" si="8"/>
        <v>58.79</v>
      </c>
      <c r="BX6" s="22">
        <f t="shared" si="8"/>
        <v>58.41</v>
      </c>
      <c r="BY6" s="22">
        <f t="shared" si="8"/>
        <v>58.27</v>
      </c>
      <c r="BZ6" s="21" t="str">
        <f>IF(BZ7="","",IF(BZ7="-","【-】","【"&amp;SUBSTITUTE(TEXT(BZ7,"#,##0.00"),"-","△")&amp;"】"))</f>
        <v>【54.59】</v>
      </c>
      <c r="CA6" s="22">
        <f>IF(CA7="",NA(),CA7)</f>
        <v>502.48</v>
      </c>
      <c r="CB6" s="22">
        <f t="shared" ref="CB6:CJ6" si="9">IF(CB7="",NA(),CB7)</f>
        <v>519.4</v>
      </c>
      <c r="CC6" s="22">
        <f t="shared" si="9"/>
        <v>528.54</v>
      </c>
      <c r="CD6" s="22">
        <f t="shared" si="9"/>
        <v>570.79</v>
      </c>
      <c r="CE6" s="22">
        <f t="shared" si="9"/>
        <v>589.57000000000005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38.03</v>
      </c>
      <c r="CM6" s="22">
        <f t="shared" ref="CM6:CU6" si="10">IF(CM7="",NA(),CM7)</f>
        <v>38.44</v>
      </c>
      <c r="CN6" s="22">
        <f t="shared" si="10"/>
        <v>38.159999999999997</v>
      </c>
      <c r="CO6" s="22">
        <f t="shared" si="10"/>
        <v>36.17</v>
      </c>
      <c r="CP6" s="22">
        <f t="shared" si="10"/>
        <v>35.479999999999997</v>
      </c>
      <c r="CQ6" s="22">
        <f t="shared" si="10"/>
        <v>57.3</v>
      </c>
      <c r="CR6" s="22">
        <f t="shared" si="10"/>
        <v>56.76</v>
      </c>
      <c r="CS6" s="22">
        <f t="shared" si="10"/>
        <v>56.04</v>
      </c>
      <c r="CT6" s="22">
        <f t="shared" si="10"/>
        <v>58.52</v>
      </c>
      <c r="CU6" s="22">
        <f t="shared" si="10"/>
        <v>58.88</v>
      </c>
      <c r="CV6" s="21" t="str">
        <f>IF(CV7="","",IF(CV7="-","【-】","【"&amp;SUBSTITUTE(TEXT(CV7,"#,##0.00"),"-","△")&amp;"】"))</f>
        <v>【56.42】</v>
      </c>
      <c r="CW6" s="22">
        <f>IF(CW7="",NA(),CW7)</f>
        <v>84.13</v>
      </c>
      <c r="CX6" s="22">
        <f t="shared" ref="CX6:DF6" si="11">IF(CX7="",NA(),CX7)</f>
        <v>80.959999999999994</v>
      </c>
      <c r="CY6" s="22">
        <f t="shared" si="11"/>
        <v>79.819999999999993</v>
      </c>
      <c r="CZ6" s="22">
        <f t="shared" si="11"/>
        <v>80.94</v>
      </c>
      <c r="DA6" s="22">
        <f t="shared" si="11"/>
        <v>80.22</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353418</v>
      </c>
      <c r="D7" s="24">
        <v>47</v>
      </c>
      <c r="E7" s="24">
        <v>1</v>
      </c>
      <c r="F7" s="24">
        <v>0</v>
      </c>
      <c r="G7" s="24">
        <v>0</v>
      </c>
      <c r="H7" s="24" t="s">
        <v>96</v>
      </c>
      <c r="I7" s="24" t="s">
        <v>97</v>
      </c>
      <c r="J7" s="24" t="s">
        <v>98</v>
      </c>
      <c r="K7" s="24" t="s">
        <v>99</v>
      </c>
      <c r="L7" s="24" t="s">
        <v>100</v>
      </c>
      <c r="M7" s="24" t="s">
        <v>101</v>
      </c>
      <c r="N7" s="25" t="s">
        <v>102</v>
      </c>
      <c r="O7" s="25" t="s">
        <v>103</v>
      </c>
      <c r="P7" s="25">
        <v>99.47</v>
      </c>
      <c r="Q7" s="25">
        <v>4730</v>
      </c>
      <c r="R7" s="25">
        <v>2505</v>
      </c>
      <c r="S7" s="25">
        <v>34.69</v>
      </c>
      <c r="T7" s="25">
        <v>72.209999999999994</v>
      </c>
      <c r="U7" s="25">
        <v>2444</v>
      </c>
      <c r="V7" s="25">
        <v>0.98</v>
      </c>
      <c r="W7" s="25">
        <v>2493.88</v>
      </c>
      <c r="X7" s="25">
        <v>88.68</v>
      </c>
      <c r="Y7" s="25">
        <v>91.7</v>
      </c>
      <c r="Z7" s="25">
        <v>93.75</v>
      </c>
      <c r="AA7" s="25">
        <v>92.82</v>
      </c>
      <c r="AB7" s="25">
        <v>88.2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477.17</v>
      </c>
      <c r="BF7" s="25">
        <v>447.19</v>
      </c>
      <c r="BG7" s="25">
        <v>410</v>
      </c>
      <c r="BH7" s="25">
        <v>375.53</v>
      </c>
      <c r="BI7" s="25">
        <v>343.74</v>
      </c>
      <c r="BJ7" s="25">
        <v>1061.58</v>
      </c>
      <c r="BK7" s="25">
        <v>1007.7</v>
      </c>
      <c r="BL7" s="25">
        <v>1018.52</v>
      </c>
      <c r="BM7" s="25">
        <v>949.61</v>
      </c>
      <c r="BN7" s="25">
        <v>918.84</v>
      </c>
      <c r="BO7" s="25">
        <v>940.88</v>
      </c>
      <c r="BP7" s="25">
        <v>53.03</v>
      </c>
      <c r="BQ7" s="25">
        <v>51.42</v>
      </c>
      <c r="BR7" s="25">
        <v>50.85</v>
      </c>
      <c r="BS7" s="25">
        <v>48.05</v>
      </c>
      <c r="BT7" s="25">
        <v>46.76</v>
      </c>
      <c r="BU7" s="25">
        <v>58.52</v>
      </c>
      <c r="BV7" s="25">
        <v>59.22</v>
      </c>
      <c r="BW7" s="25">
        <v>58.79</v>
      </c>
      <c r="BX7" s="25">
        <v>58.41</v>
      </c>
      <c r="BY7" s="25">
        <v>58.27</v>
      </c>
      <c r="BZ7" s="25">
        <v>54.59</v>
      </c>
      <c r="CA7" s="25">
        <v>502.48</v>
      </c>
      <c r="CB7" s="25">
        <v>519.4</v>
      </c>
      <c r="CC7" s="25">
        <v>528.54</v>
      </c>
      <c r="CD7" s="25">
        <v>570.79</v>
      </c>
      <c r="CE7" s="25">
        <v>589.57000000000005</v>
      </c>
      <c r="CF7" s="25">
        <v>296.3</v>
      </c>
      <c r="CG7" s="25">
        <v>292.89999999999998</v>
      </c>
      <c r="CH7" s="25">
        <v>298.25</v>
      </c>
      <c r="CI7" s="25">
        <v>303.27999999999997</v>
      </c>
      <c r="CJ7" s="25">
        <v>303.81</v>
      </c>
      <c r="CK7" s="25">
        <v>301.2</v>
      </c>
      <c r="CL7" s="25">
        <v>38.03</v>
      </c>
      <c r="CM7" s="25">
        <v>38.44</v>
      </c>
      <c r="CN7" s="25">
        <v>38.159999999999997</v>
      </c>
      <c r="CO7" s="25">
        <v>36.17</v>
      </c>
      <c r="CP7" s="25">
        <v>35.479999999999997</v>
      </c>
      <c r="CQ7" s="25">
        <v>57.3</v>
      </c>
      <c r="CR7" s="25">
        <v>56.76</v>
      </c>
      <c r="CS7" s="25">
        <v>56.04</v>
      </c>
      <c r="CT7" s="25">
        <v>58.52</v>
      </c>
      <c r="CU7" s="25">
        <v>58.88</v>
      </c>
      <c r="CV7" s="25">
        <v>56.42</v>
      </c>
      <c r="CW7" s="25">
        <v>84.13</v>
      </c>
      <c r="CX7" s="25">
        <v>80.959999999999994</v>
      </c>
      <c r="CY7" s="25">
        <v>79.819999999999993</v>
      </c>
      <c r="CZ7" s="25">
        <v>80.94</v>
      </c>
      <c r="DA7" s="25">
        <v>80.22</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2023-02-01T11:02:56Z</cp:lastPrinted>
  <dcterms:created xsi:type="dcterms:W3CDTF">2022-12-01T01:11:10Z</dcterms:created>
  <dcterms:modified xsi:type="dcterms:W3CDTF">2023-02-01T11:02:59Z</dcterms:modified>
  <cp:category/>
</cp:coreProperties>
</file>