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92.168.0.40\zaisei\R４年度\4公営企業・三セク\20230111公営企業に係る経営比較分析表（令和３年度決算）の分析等について（１／２）\"/>
    </mc:Choice>
  </mc:AlternateContent>
  <xr:revisionPtr revIDLastSave="0" documentId="13_ncr:1_{2C10162F-5329-42DF-BB14-C4FB72B04E6E}" xr6:coauthVersionLast="36" xr6:coauthVersionMax="36" xr10:uidLastSave="{00000000-0000-0000-0000-000000000000}"/>
  <workbookProtection workbookAlgorithmName="SHA-512" workbookHashValue="ABVZNYbQE6uAF87U0ijqf5SjFeHNOcyq6hUtj8BJYztfo4GojxW1rGLxyI1xKNcVyIzJQzKqFAU5hNSpKf1uCA==" workbookSaltValue="V/ZA/KkQLdGZli0GwJZ0Dg=="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<sst xmlns="http://schemas.openxmlformats.org/spreadsheetml/2006/main" count="236" uniqueCount="121">
  <si>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</si>
  <si>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</si>
  <si>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</si>
  <si>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</si>
  <si>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</si>
  <si>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</si>
  <si>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</si>
  <si>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</si>
  <si>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</si>
  <si>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</si>
  <si>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</si>
  <si>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</si>
  <si>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</si>
  <si>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</si>
  <si>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</si>
  <si>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</si>
  <si>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</si>
  <si>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</si>
  <si>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</si>
  <si>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</si>
  <si>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</si>
  <si>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</si>
  <si>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</si>
  <si>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</si>
  <si>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</si>
  <si>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</si>
  <si>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</si>
  <si>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</si>
  <si>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</si>
  <si>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</si>
  <si>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</si>
  <si>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</si>
  <si>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</si>
  <si>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</si>
  <si>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</si>
  <si>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</si>
  <si>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</si>
  <si>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</si>
  <si>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</si>
  <si>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</si>
  <si>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</si>
  <si>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</si>
  <si>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</si>
  <si>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</si>
  <si>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</si>
  <si>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</si>
  <si>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</si>
  <si>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</si>
  <si>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</si>
  <si>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</si>
  <si>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</si>
  <si>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</si>
  <si>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</si>
  <si>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</si>
  <si>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</si>
  <si>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</si>
  <si>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</si>
  <si>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</si>
  <si>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</si>
  <si>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</si>
  <si>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</si>
  <si>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</si>
  <si>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</si>
  <si>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</si>
  <si>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</si>
  <si>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</si>
  <si>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</si>
  <si>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</si>
  <si>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</si>
  <si>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</si>
  <si>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</si>
  <si>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</si>
  <si>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</si>
  <si>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</si>
  <si>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</si>
  <si>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</si>
  <si>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</si>
  <si>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</si>
  <si>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</si>
  <si>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</si>
  <si>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</si>
  <si>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</si>
  <si>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</si>
  <si>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</si>
  <si>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</si>
  <si>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</si>
  <si>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</si>
  <si>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</si>
  <si>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</si>
  <si>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</si>
  <si>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</si>
  <si>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</si>
  <si>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</si>
  <si>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</si>
  <si>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</si>
  <si>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</si>
  <si>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</si>
  <si>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</si>
  <si>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</si>
  <si>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</si>
  <si>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</si>
  <si>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</si>
  <si>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</si>
  <si>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</si>
  <si>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</si>
  <si>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</si>
  <si>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</si>
  <si>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</si>
  <si>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</si>
  <si>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</si>
  <si>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</si>
  <si>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</si>
  <si>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</si>
  <si>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</si>
  <si>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</si>
  <si>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</si>
  <si>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</si>
  <si>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</si>
  <si>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平成17年に供用開始し、管渠の改築等の必要性が低いため大規模な更新は行っていない。</t>
    <phoneticPr fontId="4"/>
  </si>
  <si>
    <t xml:space="preserve"> 収益的収支比率は、赤字会計にならないように一般会計から繰入をおこなっているため、例年どおり約100％となっている。
　経費回収率は類似団体と比べて低い状況が続いている。人口減少が進み下水道の使用料が全く伸びない状況である。
　施設利用率は、類似団体と比べて低くなっている。人口減少が進み、処理能力に比べ処理量が低い状況である。今後も規模の拡大等は行わず、長寿命化を図りながら必要分の更新にとどめるつもりである。
　水洗化率は、100％を達成した。厳しい経営状況に変わりはないが担当部局の努力を感じる。</t>
    <rPh sb="66" eb="70">
      <t>ルイジダンタイ</t>
    </rPh>
    <rPh sb="71" eb="72">
      <t>クラ</t>
    </rPh>
    <rPh sb="74" eb="75">
      <t>ヒク</t>
    </rPh>
    <rPh sb="76" eb="78">
      <t>ジョウキョウ</t>
    </rPh>
    <rPh sb="79" eb="80">
      <t>ツヅ</t>
    </rPh>
    <rPh sb="85" eb="87">
      <t>ジンコウ</t>
    </rPh>
    <rPh sb="87" eb="89">
      <t>ゲンショウ</t>
    </rPh>
    <rPh sb="90" eb="91">
      <t>スス</t>
    </rPh>
    <rPh sb="92" eb="95">
      <t>ゲスイドウ</t>
    </rPh>
    <rPh sb="96" eb="98">
      <t>シヨウ</t>
    </rPh>
    <rPh sb="98" eb="99">
      <t>リョウ</t>
    </rPh>
    <rPh sb="100" eb="101">
      <t>マッタ</t>
    </rPh>
    <rPh sb="102" eb="103">
      <t>ノ</t>
    </rPh>
    <rPh sb="106" eb="108">
      <t>ジョウキョウ</t>
    </rPh>
    <rPh sb="219" eb="221">
      <t>タッセイ</t>
    </rPh>
    <rPh sb="224" eb="225">
      <t>キビ</t>
    </rPh>
    <rPh sb="227" eb="229">
      <t>ケイエイ</t>
    </rPh>
    <rPh sb="229" eb="231">
      <t>ジョウキョウ</t>
    </rPh>
    <rPh sb="232" eb="233">
      <t>カ</t>
    </rPh>
    <rPh sb="239" eb="241">
      <t>タントウ</t>
    </rPh>
    <rPh sb="241" eb="243">
      <t>ブキョク</t>
    </rPh>
    <rPh sb="244" eb="246">
      <t>ドリョク</t>
    </rPh>
    <rPh sb="247" eb="248">
      <t>カン</t>
    </rPh>
    <phoneticPr fontId="4"/>
  </si>
  <si>
    <t>　今後も人口減少による使用料収入の減少や施設の更新、修繕費用の増加が見込まれる。
　更新予定施設のスペックダウンの検討や施設の長寿命化に取り組み経費の削減に努めると同時に、集合処理から個別処理への切り替え等も視野に入れ今後人口減少が進んでも持続可能な汚水処理方式を模索・検討する必要性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</si>
</sst>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68-4CB9-A17C-9FB3789C8BE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0.26</c:v>
                </c:pt>
                <c:pt idx="2">
                  <c:v>0.04</c:v>
                </c:pt>
                <c:pt idx="3">
                  <c:v>1.6</c:v>
                </c:pt>
                <c:pt idx="4">
                  <c:v>0.01</c:v>
                </c:pt>
              </c:numCache>
            </c:numRef>
          </c:val>
          <c:smooth val="0"/>
          <c:extLst>
            <c:ext xmlns:c16="http://schemas.microsoft.com/office/drawing/2014/chart" uri="{C3380CC4-5D6E-409C-BE32-E72D297353CC}">
              <c16:uniqueId val="{00000001-5468-4CB9-A17C-9FB3789C8BE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23.29</c:v>
                </c:pt>
                <c:pt idx="1">
                  <c:v>20.55</c:v>
                </c:pt>
                <c:pt idx="2">
                  <c:v>19.18</c:v>
                </c:pt>
                <c:pt idx="3">
                  <c:v>19.18</c:v>
                </c:pt>
                <c:pt idx="4">
                  <c:v>26.03</c:v>
                </c:pt>
              </c:numCache>
            </c:numRef>
          </c:val>
          <c:extLst>
            <c:ext xmlns:c16="http://schemas.microsoft.com/office/drawing/2014/chart" uri="{C3380CC4-5D6E-409C-BE32-E72D297353CC}">
              <c16:uniqueId val="{00000000-121B-4D8E-B8A7-21E8410AFCC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c:v>
                </c:pt>
                <c:pt idx="1">
                  <c:v>29.43</c:v>
                </c:pt>
                <c:pt idx="2">
                  <c:v>26.7</c:v>
                </c:pt>
                <c:pt idx="3">
                  <c:v>30.19</c:v>
                </c:pt>
                <c:pt idx="4">
                  <c:v>28.77</c:v>
                </c:pt>
              </c:numCache>
            </c:numRef>
          </c:val>
          <c:smooth val="0"/>
          <c:extLst>
            <c:ext xmlns:c16="http://schemas.microsoft.com/office/drawing/2014/chart" uri="{C3380CC4-5D6E-409C-BE32-E72D297353CC}">
              <c16:uniqueId val="{00000001-121B-4D8E-B8A7-21E8410AFCC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80.62</c:v>
                </c:pt>
                <c:pt idx="1">
                  <c:v>84.62</c:v>
                </c:pt>
                <c:pt idx="2">
                  <c:v>87.5</c:v>
                </c:pt>
                <c:pt idx="3">
                  <c:v>87.39</c:v>
                </c:pt>
                <c:pt idx="4">
                  <c:v>100</c:v>
                </c:pt>
              </c:numCache>
            </c:numRef>
          </c:val>
          <c:extLst>
            <c:ext xmlns:c16="http://schemas.microsoft.com/office/drawing/2014/chart" uri="{C3380CC4-5D6E-409C-BE32-E72D297353CC}">
              <c16:uniqueId val="{00000000-2266-4442-B4AD-4F0DECA8E4E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66.95</c:v>
                </c:pt>
                <c:pt idx="1">
                  <c:v>66.33</c:v>
                </c:pt>
                <c:pt idx="2">
                  <c:v>66.459999999999994</c:v>
                </c:pt>
                <c:pt idx="3">
                  <c:v>79.09</c:v>
                </c:pt>
                <c:pt idx="4">
                  <c:v>78.900000000000006</c:v>
                </c:pt>
              </c:numCache>
            </c:numRef>
          </c:val>
          <c:smooth val="0"/>
          <c:extLst>
            <c:ext xmlns:c16="http://schemas.microsoft.com/office/drawing/2014/chart" uri="{C3380CC4-5D6E-409C-BE32-E72D297353CC}">
              <c16:uniqueId val="{00000001-2266-4442-B4AD-4F0DECA8E4E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100.03</c:v>
                </c:pt>
                <c:pt idx="1">
                  <c:v>100.02</c:v>
                </c:pt>
                <c:pt idx="2">
                  <c:v>100.04</c:v>
                </c:pt>
                <c:pt idx="3">
                  <c:v>100.01</c:v>
                </c:pt>
                <c:pt idx="4">
                  <c:v>99.98</c:v>
                </c:pt>
              </c:numCache>
            </c:numRef>
          </c:val>
          <c:extLst>
            <c:ext xmlns:c16="http://schemas.microsoft.com/office/drawing/2014/chart" uri="{C3380CC4-5D6E-409C-BE32-E72D297353CC}">
              <c16:uniqueId val="{00000000-573B-401D-B921-900561D13B9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3B-401D-B921-900561D13B9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E1-4EE4-840B-453BA336550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E1-4EE4-840B-453BA336550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4B-4FAD-B9B2-8340C901DA6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4B-4FAD-B9B2-8340C901DA6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41-4CA7-9B4C-21DBBCB34A9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41-4CA7-9B4C-21DBBCB34A9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77-4631-AEBA-F19DD6051C4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77-4631-AEBA-F19DD6051C4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76-451A-B9A8-60A809DD0D1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1491.92</c:v>
                </c:pt>
                <c:pt idx="1">
                  <c:v>1756.26</c:v>
                </c:pt>
                <c:pt idx="2">
                  <c:v>1864.29</c:v>
                </c:pt>
                <c:pt idx="3">
                  <c:v>1095.52</c:v>
                </c:pt>
                <c:pt idx="4">
                  <c:v>1056.55</c:v>
                </c:pt>
              </c:numCache>
            </c:numRef>
          </c:val>
          <c:smooth val="0"/>
          <c:extLst>
            <c:ext xmlns:c16="http://schemas.microsoft.com/office/drawing/2014/chart" uri="{C3380CC4-5D6E-409C-BE32-E72D297353CC}">
              <c16:uniqueId val="{00000001-5B76-451A-B9A8-60A809DD0D1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22.13</c:v>
                </c:pt>
                <c:pt idx="1">
                  <c:v>18.18</c:v>
                </c:pt>
                <c:pt idx="2">
                  <c:v>20.29</c:v>
                </c:pt>
                <c:pt idx="3">
                  <c:v>22.78</c:v>
                </c:pt>
                <c:pt idx="4">
                  <c:v>20.58</c:v>
                </c:pt>
              </c:numCache>
            </c:numRef>
          </c:val>
          <c:extLst>
            <c:ext xmlns:c16="http://schemas.microsoft.com/office/drawing/2014/chart" uri="{C3380CC4-5D6E-409C-BE32-E72D297353CC}">
              <c16:uniqueId val="{00000000-C542-4055-AC1B-1F3F114D85E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46.77</c:v>
                </c:pt>
                <c:pt idx="1">
                  <c:v>45.78</c:v>
                </c:pt>
                <c:pt idx="2">
                  <c:v>51.32</c:v>
                </c:pt>
                <c:pt idx="3">
                  <c:v>39.64</c:v>
                </c:pt>
                <c:pt idx="4">
                  <c:v>40</c:v>
                </c:pt>
              </c:numCache>
            </c:numRef>
          </c:val>
          <c:smooth val="0"/>
          <c:extLst>
            <c:ext xmlns:c16="http://schemas.microsoft.com/office/drawing/2014/chart" uri="{C3380CC4-5D6E-409C-BE32-E72D297353CC}">
              <c16:uniqueId val="{00000001-C542-4055-AC1B-1F3F114D85E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1010.28</c:v>
                </c:pt>
                <c:pt idx="1">
                  <c:v>1332.3</c:v>
                </c:pt>
                <c:pt idx="2">
                  <c:v>1215.3699999999999</c:v>
                </c:pt>
                <c:pt idx="3">
                  <c:v>1212.8900000000001</c:v>
                </c:pt>
                <c:pt idx="4">
                  <c:v>1402.53</c:v>
                </c:pt>
              </c:numCache>
            </c:numRef>
          </c:val>
          <c:extLst>
            <c:ext xmlns:c16="http://schemas.microsoft.com/office/drawing/2014/chart" uri="{C3380CC4-5D6E-409C-BE32-E72D297353CC}">
              <c16:uniqueId val="{00000000-66AE-4B6B-B455-25B34D0187B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348.75</c:v>
                </c:pt>
                <c:pt idx="1">
                  <c:v>367.7</c:v>
                </c:pt>
                <c:pt idx="2">
                  <c:v>329.91</c:v>
                </c:pt>
                <c:pt idx="3">
                  <c:v>449.72</c:v>
                </c:pt>
                <c:pt idx="4">
                  <c:v>437.27</c:v>
                </c:pt>
              </c:numCache>
            </c:numRef>
          </c:val>
          <c:smooth val="0"/>
          <c:extLst>
            <c:ext xmlns:c16="http://schemas.microsoft.com/office/drawing/2014/chart" uri="{C3380CC4-5D6E-409C-BE32-E72D297353CC}">
              <c16:uniqueId val="{00000001-66AE-4B6B-B455-25B34D0187B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山口県　上関町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H2</v>
      </c>
      <c r="X8" s="35"/>
      <c r="Y8" s="35"/>
      <c r="Z8" s="35"/>
      <c r="AA8" s="35"/>
      <c r="AB8" s="35"/>
      <c r="AC8" s="35"/>
      <c r="AD8" s="36" t="str">
        <f>データ!$M$6</f>
        <v>非設置</v>
      </c>
      <c r="AE8" s="36"/>
      <c r="AF8" s="36"/>
      <c r="AG8" s="36"/>
      <c r="AH8" s="36"/>
      <c r="AI8" s="36"/>
      <c r="AJ8" s="36"/>
      <c r="AK8" s="3"/>
      <c r="AL8" s="37">
        <f>データ!S6</f>
        <v>2505</v>
      </c>
      <c r="AM8" s="37"/>
      <c r="AN8" s="37"/>
      <c r="AO8" s="37"/>
      <c r="AP8" s="37"/>
      <c r="AQ8" s="37"/>
      <c r="AR8" s="37"/>
      <c r="AS8" s="37"/>
      <c r="AT8" s="38">
        <f>データ!T6</f>
        <v>34.69</v>
      </c>
      <c r="AU8" s="38"/>
      <c r="AV8" s="38"/>
      <c r="AW8" s="38"/>
      <c r="AX8" s="38"/>
      <c r="AY8" s="38"/>
      <c r="AZ8" s="38"/>
      <c r="BA8" s="38"/>
      <c r="BB8" s="38">
        <f>データ!U6</f>
        <v>72.209999999999994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4.2300000000000004</v>
      </c>
      <c r="Q10" s="38"/>
      <c r="R10" s="38"/>
      <c r="S10" s="38"/>
      <c r="T10" s="38"/>
      <c r="U10" s="38"/>
      <c r="V10" s="38"/>
      <c r="W10" s="38">
        <f>データ!Q6</f>
        <v>93.01</v>
      </c>
      <c r="X10" s="38"/>
      <c r="Y10" s="38"/>
      <c r="Z10" s="38"/>
      <c r="AA10" s="38"/>
      <c r="AB10" s="38"/>
      <c r="AC10" s="38"/>
      <c r="AD10" s="37">
        <f>データ!R6</f>
        <v>3500</v>
      </c>
      <c r="AE10" s="37"/>
      <c r="AF10" s="37"/>
      <c r="AG10" s="37"/>
      <c r="AH10" s="37"/>
      <c r="AI10" s="37"/>
      <c r="AJ10" s="37"/>
      <c r="AK10" s="2"/>
      <c r="AL10" s="37">
        <f>データ!V6</f>
        <v>104</v>
      </c>
      <c r="AM10" s="37"/>
      <c r="AN10" s="37"/>
      <c r="AO10" s="37"/>
      <c r="AP10" s="37"/>
      <c r="AQ10" s="37"/>
      <c r="AR10" s="37"/>
      <c r="AS10" s="37"/>
      <c r="AT10" s="38">
        <f>データ!W6</f>
        <v>0.1</v>
      </c>
      <c r="AU10" s="38"/>
      <c r="AV10" s="38"/>
      <c r="AW10" s="38"/>
      <c r="AX10" s="38"/>
      <c r="AY10" s="38"/>
      <c r="AZ10" s="38"/>
      <c r="BA10" s="38"/>
      <c r="BB10" s="38">
        <f>データ!X6</f>
        <v>1040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44</v>
      </c>
      <c r="N86" s="12" t="s">
        <v>45</v>
      </c>
      <c r="O86" s="12" t="str">
        <f>データ!EO6</f>
        <v>【0.01】</v>
      </c>
    </row>
  </sheetData>
  <sheetProtection algorithmName="SHA-512" hashValue="3+M32+KsPSlXlk8Vq421fRyRmGWhliedqPgpuz5niMQ560+Vc5lmn9fQHTwhpTnwEJ8vDtoWbu9pNJF8kvDMWg==" saltValue="P03jmkQdSYuMlF4ThOKHN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2021</v>
      </c>
      <c r="C6" s="19">
        <f t="shared" ref="C6:X6" si="3">C7</f>
        <v>353418</v>
      </c>
      <c r="D6" s="19">
        <f t="shared" si="3"/>
        <v>47</v>
      </c>
      <c r="E6" s="19">
        <f t="shared" si="3"/>
        <v>17</v>
      </c>
      <c r="F6" s="19">
        <f t="shared" si="3"/>
        <v>6</v>
      </c>
      <c r="G6" s="19">
        <f t="shared" si="3"/>
        <v>0</v>
      </c>
      <c r="H6" s="19" t="str">
        <f t="shared" si="3"/>
        <v>山口県　上関町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4.2300000000000004</v>
      </c>
      <c r="Q6" s="20">
        <f t="shared" si="3"/>
        <v>93.01</v>
      </c>
      <c r="R6" s="20">
        <f t="shared" si="3"/>
        <v>3500</v>
      </c>
      <c r="S6" s="20">
        <f t="shared" si="3"/>
        <v>2505</v>
      </c>
      <c r="T6" s="20">
        <f t="shared" si="3"/>
        <v>34.69</v>
      </c>
      <c r="U6" s="20">
        <f t="shared" si="3"/>
        <v>72.209999999999994</v>
      </c>
      <c r="V6" s="20">
        <f t="shared" si="3"/>
        <v>104</v>
      </c>
      <c r="W6" s="20">
        <f t="shared" si="3"/>
        <v>0.1</v>
      </c>
      <c r="X6" s="20">
        <f t="shared" si="3"/>
        <v>1040</v>
      </c>
      <c r="Y6" s="21">
        <f>IF(Y7="",NA(),Y7)</f>
        <v>100.03</v>
      </c>
      <c r="Z6" s="21">
        <f t="shared" ref="Z6:AH6" si="4">IF(Z7="",NA(),Z7)</f>
        <v>100.02</v>
      </c>
      <c r="AA6" s="21">
        <f t="shared" si="4"/>
        <v>100.04</v>
      </c>
      <c r="AB6" s="21">
        <f t="shared" si="4"/>
        <v>100.01</v>
      </c>
      <c r="AC6" s="21">
        <f t="shared" si="4"/>
        <v>99.98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1491.92</v>
      </c>
      <c r="BL6" s="21">
        <f t="shared" si="7"/>
        <v>1756.26</v>
      </c>
      <c r="BM6" s="21">
        <f t="shared" si="7"/>
        <v>1864.29</v>
      </c>
      <c r="BN6" s="21">
        <f t="shared" si="7"/>
        <v>1095.52</v>
      </c>
      <c r="BO6" s="21">
        <f t="shared" si="7"/>
        <v>1056.55</v>
      </c>
      <c r="BP6" s="20" t="str">
        <f>IF(BP7="","",IF(BP7="-","【-】","【"&amp;SUBSTITUTE(TEXT(BP7,"#,##0.00"),"-","△")&amp;"】"))</f>
        <v>【974.72】</v>
      </c>
      <c r="BQ6" s="21">
        <f>IF(BQ7="",NA(),BQ7)</f>
        <v>22.13</v>
      </c>
      <c r="BR6" s="21">
        <f t="shared" ref="BR6:BZ6" si="8">IF(BR7="",NA(),BR7)</f>
        <v>18.18</v>
      </c>
      <c r="BS6" s="21">
        <f t="shared" si="8"/>
        <v>20.29</v>
      </c>
      <c r="BT6" s="21">
        <f t="shared" si="8"/>
        <v>22.78</v>
      </c>
      <c r="BU6" s="21">
        <f t="shared" si="8"/>
        <v>20.58</v>
      </c>
      <c r="BV6" s="21">
        <f t="shared" si="8"/>
        <v>46.77</v>
      </c>
      <c r="BW6" s="21">
        <f t="shared" si="8"/>
        <v>45.78</v>
      </c>
      <c r="BX6" s="21">
        <f t="shared" si="8"/>
        <v>51.32</v>
      </c>
      <c r="BY6" s="21">
        <f t="shared" si="8"/>
        <v>39.64</v>
      </c>
      <c r="BZ6" s="21">
        <f t="shared" si="8"/>
        <v>40</v>
      </c>
      <c r="CA6" s="20" t="str">
        <f>IF(CA7="","",IF(CA7="-","【-】","【"&amp;SUBSTITUTE(TEXT(CA7,"#,##0.00"),"-","△")&amp;"】"))</f>
        <v>【44.22】</v>
      </c>
      <c r="CB6" s="21">
        <f>IF(CB7="",NA(),CB7)</f>
        <v>1010.28</v>
      </c>
      <c r="CC6" s="21">
        <f t="shared" ref="CC6:CK6" si="9">IF(CC7="",NA(),CC7)</f>
        <v>1332.3</v>
      </c>
      <c r="CD6" s="21">
        <f t="shared" si="9"/>
        <v>1215.3699999999999</v>
      </c>
      <c r="CE6" s="21">
        <f t="shared" si="9"/>
        <v>1212.8900000000001</v>
      </c>
      <c r="CF6" s="21">
        <f t="shared" si="9"/>
        <v>1402.53</v>
      </c>
      <c r="CG6" s="21">
        <f t="shared" si="9"/>
        <v>348.75</v>
      </c>
      <c r="CH6" s="21">
        <f t="shared" si="9"/>
        <v>367.7</v>
      </c>
      <c r="CI6" s="21">
        <f t="shared" si="9"/>
        <v>329.91</v>
      </c>
      <c r="CJ6" s="21">
        <f t="shared" si="9"/>
        <v>449.72</v>
      </c>
      <c r="CK6" s="21">
        <f t="shared" si="9"/>
        <v>437.27</v>
      </c>
      <c r="CL6" s="20" t="str">
        <f>IF(CL7="","",IF(CL7="-","【-】","【"&amp;SUBSTITUTE(TEXT(CL7,"#,##0.00"),"-","△")&amp;"】"))</f>
        <v>【392.85】</v>
      </c>
      <c r="CM6" s="21">
        <f>IF(CM7="",NA(),CM7)</f>
        <v>23.29</v>
      </c>
      <c r="CN6" s="21">
        <f t="shared" ref="CN6:CV6" si="10">IF(CN7="",NA(),CN7)</f>
        <v>20.55</v>
      </c>
      <c r="CO6" s="21">
        <f t="shared" si="10"/>
        <v>19.18</v>
      </c>
      <c r="CP6" s="21">
        <f t="shared" si="10"/>
        <v>19.18</v>
      </c>
      <c r="CQ6" s="21">
        <f t="shared" si="10"/>
        <v>26.03</v>
      </c>
      <c r="CR6" s="21">
        <f t="shared" si="10"/>
        <v>29.8</v>
      </c>
      <c r="CS6" s="21">
        <f t="shared" si="10"/>
        <v>29.43</v>
      </c>
      <c r="CT6" s="21">
        <f t="shared" si="10"/>
        <v>26.7</v>
      </c>
      <c r="CU6" s="21">
        <f t="shared" si="10"/>
        <v>30.19</v>
      </c>
      <c r="CV6" s="21">
        <f t="shared" si="10"/>
        <v>28.77</v>
      </c>
      <c r="CW6" s="20" t="str">
        <f>IF(CW7="","",IF(CW7="-","【-】","【"&amp;SUBSTITUTE(TEXT(CW7,"#,##0.00"),"-","△")&amp;"】"))</f>
        <v>【32.23】</v>
      </c>
      <c r="CX6" s="21">
        <f>IF(CX7="",NA(),CX7)</f>
        <v>80.62</v>
      </c>
      <c r="CY6" s="21">
        <f t="shared" ref="CY6:DG6" si="11">IF(CY7="",NA(),CY7)</f>
        <v>84.62</v>
      </c>
      <c r="CZ6" s="21">
        <f t="shared" si="11"/>
        <v>87.5</v>
      </c>
      <c r="DA6" s="21">
        <f t="shared" si="11"/>
        <v>87.39</v>
      </c>
      <c r="DB6" s="21">
        <f t="shared" si="11"/>
        <v>100</v>
      </c>
      <c r="DC6" s="21">
        <f t="shared" si="11"/>
        <v>66.95</v>
      </c>
      <c r="DD6" s="21">
        <f t="shared" si="11"/>
        <v>66.33</v>
      </c>
      <c r="DE6" s="21">
        <f t="shared" si="11"/>
        <v>66.459999999999994</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0.26</v>
      </c>
      <c r="EL6" s="21">
        <f t="shared" si="14"/>
        <v>0.04</v>
      </c>
      <c r="EM6" s="21">
        <f t="shared" si="14"/>
        <v>1.6</v>
      </c>
      <c r="EN6" s="21">
        <f t="shared" si="14"/>
        <v>0.01</v>
      </c>
      <c r="EO6" s="20" t="str">
        <f>IF(EO7="","",IF(EO7="-","【-】","【"&amp;SUBSTITUTE(TEXT(EO7,"#,##0.00"),"-","△")&amp;"】"))</f>
        <v>【0.01】</v>
      </c>
    </row>
    <row r="7" spans="1:145" s="22" customFormat="1" x14ac:dyDescent="0.2">
      <c r="A7" s="14"/>
      <c r="B7" s="23">
        <v>2021</v>
      </c>
      <c r="C7" s="23">
        <v>353418</v>
      </c>
      <c r="D7" s="23">
        <v>47</v>
      </c>
      <c r="E7" s="23">
        <v>17</v>
      </c>
      <c r="F7" s="23">
        <v>6</v>
      </c>
      <c r="G7" s="23">
        <v>0</v>
      </c>
      <c r="H7" s="23" t="s">
        <v>99</v>
      </c>
      <c r="I7" s="23" t="s">
        <v>100</v>
      </c>
      <c r="J7" s="23" t="s">
        <v>101</v>
      </c>
      <c r="K7" s="23" t="s">
        <v>102</v>
      </c>
      <c r="L7" s="23" t="s">
        <v>103</v>
      </c>
      <c r="M7" s="23" t="s">
        <v>104</v>
      </c>
      <c r="N7" s="24" t="s">
        <v>105</v>
      </c>
      <c r="O7" s="24" t="s">
        <v>106</v>
      </c>
      <c r="P7" s="24">
        <v>4.2300000000000004</v>
      </c>
      <c r="Q7" s="24">
        <v>93.01</v>
      </c>
      <c r="R7" s="24">
        <v>3500</v>
      </c>
      <c r="S7" s="24">
        <v>2505</v>
      </c>
      <c r="T7" s="24">
        <v>34.69</v>
      </c>
      <c r="U7" s="24">
        <v>72.209999999999994</v>
      </c>
      <c r="V7" s="24">
        <v>104</v>
      </c>
      <c r="W7" s="24">
        <v>0.1</v>
      </c>
      <c r="X7" s="24">
        <v>1040</v>
      </c>
      <c r="Y7" s="24">
        <v>100.03</v>
      </c>
      <c r="Z7" s="24">
        <v>100.02</v>
      </c>
      <c r="AA7" s="24">
        <v>100.04</v>
      </c>
      <c r="AB7" s="24">
        <v>100.01</v>
      </c>
      <c r="AC7" s="24">
        <v>99.98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1491.92</v>
      </c>
      <c r="BL7" s="24">
        <v>1756.26</v>
      </c>
      <c r="BM7" s="24">
        <v>1864.29</v>
      </c>
      <c r="BN7" s="24">
        <v>1095.52</v>
      </c>
      <c r="BO7" s="24">
        <v>1056.55</v>
      </c>
      <c r="BP7" s="24">
        <v>974.72</v>
      </c>
      <c r="BQ7" s="24">
        <v>22.13</v>
      </c>
      <c r="BR7" s="24">
        <v>18.18</v>
      </c>
      <c r="BS7" s="24">
        <v>20.29</v>
      </c>
      <c r="BT7" s="24">
        <v>22.78</v>
      </c>
      <c r="BU7" s="24">
        <v>20.58</v>
      </c>
      <c r="BV7" s="24">
        <v>46.77</v>
      </c>
      <c r="BW7" s="24">
        <v>45.78</v>
      </c>
      <c r="BX7" s="24">
        <v>51.32</v>
      </c>
      <c r="BY7" s="24">
        <v>39.64</v>
      </c>
      <c r="BZ7" s="24">
        <v>40</v>
      </c>
      <c r="CA7" s="24">
        <v>44.22</v>
      </c>
      <c r="CB7" s="24">
        <v>1010.28</v>
      </c>
      <c r="CC7" s="24">
        <v>1332.3</v>
      </c>
      <c r="CD7" s="24">
        <v>1215.3699999999999</v>
      </c>
      <c r="CE7" s="24">
        <v>1212.8900000000001</v>
      </c>
      <c r="CF7" s="24">
        <v>1402.53</v>
      </c>
      <c r="CG7" s="24">
        <v>348.75</v>
      </c>
      <c r="CH7" s="24">
        <v>367.7</v>
      </c>
      <c r="CI7" s="24">
        <v>329.91</v>
      </c>
      <c r="CJ7" s="24">
        <v>449.72</v>
      </c>
      <c r="CK7" s="24">
        <v>437.27</v>
      </c>
      <c r="CL7" s="24">
        <v>392.85</v>
      </c>
      <c r="CM7" s="24">
        <v>23.29</v>
      </c>
      <c r="CN7" s="24">
        <v>20.55</v>
      </c>
      <c r="CO7" s="24">
        <v>19.18</v>
      </c>
      <c r="CP7" s="24">
        <v>19.18</v>
      </c>
      <c r="CQ7" s="24">
        <v>26.03</v>
      </c>
      <c r="CR7" s="24">
        <v>29.8</v>
      </c>
      <c r="CS7" s="24">
        <v>29.43</v>
      </c>
      <c r="CT7" s="24">
        <v>26.7</v>
      </c>
      <c r="CU7" s="24">
        <v>30.19</v>
      </c>
      <c r="CV7" s="24">
        <v>28.77</v>
      </c>
      <c r="CW7" s="24">
        <v>32.229999999999997</v>
      </c>
      <c r="CX7" s="24">
        <v>80.62</v>
      </c>
      <c r="CY7" s="24">
        <v>84.62</v>
      </c>
      <c r="CZ7" s="24">
        <v>87.5</v>
      </c>
      <c r="DA7" s="24">
        <v>87.39</v>
      </c>
      <c r="DB7" s="24">
        <v>100</v>
      </c>
      <c r="DC7" s="24">
        <v>66.95</v>
      </c>
      <c r="DD7" s="24">
        <v>66.33</v>
      </c>
      <c r="DE7" s="24">
        <v>66.459999999999994</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0.26</v>
      </c>
      <c r="EL7" s="24">
        <v>0.04</v>
      </c>
      <c r="EM7" s="24">
        <v>1.6</v>
      </c>
      <c r="EN7" s="24">
        <v>0.01</v>
      </c>
      <c r="EO7" s="24">
        <v>0.01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112</v>
      </c>
    </row>
    <row r="12" spans="1:145" x14ac:dyDescent="0.2">
      <c r="B12">
        <v>1</v>
      </c>
      <c r="C12">
        <v>1</v>
      </c>
      <c r="D12">
        <v>1</v>
      </c>
      <c r="E12">
        <v>2</v>
      </c>
      <c r="F12">
        <v>3</v>
      </c>
      <c r="G12" t="s">
        <v>113</v>
      </c>
    </row>
    <row r="13" spans="1:145" x14ac:dyDescent="0.2">
      <c r="B13" t="s">
        <v>114</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2023-02-01T11:07:09Z</cp:lastPrinted>
  <dcterms:created xsi:type="dcterms:W3CDTF">2022-12-01T02:03:28Z</dcterms:created>
  <dcterms:modified xsi:type="dcterms:W3CDTF">2023-02-01T11:07:10Z</dcterms:modified>
  <cp:category/>
</cp:coreProperties>
</file>