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R３年度\3公営企業・三セク\20220113公営企業に係る「経営比較分析表」（令和２年度決算）の分析等について\送付\"/>
    </mc:Choice>
  </mc:AlternateContent>
  <xr:revisionPtr revIDLastSave="0" documentId="13_ncr:1_{A0EB7B45-C143-48BF-8E68-70B0F69AA24E}" xr6:coauthVersionLast="36" xr6:coauthVersionMax="36" xr10:uidLastSave="{00000000-0000-0000-0000-000000000000}"/>
  <workbookProtection workbookAlgorithmName="SHA-512" workbookHashValue="ZOe+6hCs1/lah9+Yn/W/Ig05TowxLB9Wo7OI8LzfYeclH/q4RGGCGLX+2AX4cTZBqF/UbZHVccqsl1cJD+mQBA==" workbookSaltValue="ZhQpS8ESE5qGY9npbzK0Lw==" workbookSpinCount="100000" lockStructure="1"/>
  <bookViews>
    <workbookView xWindow="0" yWindow="0" windowWidth="15360" windowHeight="7632"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<sst xmlns="http://schemas.openxmlformats.org/spreadsheetml/2006/main" count="1112" uniqueCount="287">
  <si>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</si>
  <si>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</si>
  <si>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</si>
  <si>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</si>
  <si>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</si>
  <si>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</si>
  <si>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</si>
  <si>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</si>
  <si>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剰余金は、計画に基づいて維持運営、施設廃止の際に係るコストに充てるため基金積立を行う。さらなる剰余金があれば、一般会計へ繰り出すこととしている。
基金積立　50,013千円
　名称：上関町風力発電事業維持運営基金
　目的：風力発電施設の維持運営に要する経費に充てるため
一般会計への繰出　50,000千円
　目的：一般財源の不足を補うため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</si>
  <si>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</si>
  <si>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</si>
  <si>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</si>
  <si>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</si>
  <si>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</si>
  <si>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</si>
  <si>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</si>
  <si>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</si>
  <si>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</si>
  <si>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</si>
  <si>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</si>
  <si>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</si>
  <si>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</si>
  <si>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</si>
  <si>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</si>
  <si>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</si>
  <si>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</si>
  <si>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</si>
  <si>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</si>
  <si>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</si>
  <si>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</si>
  <si>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</si>
  <si>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</si>
  <si>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</si>
  <si>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</si>
  <si>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</si>
  <si>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</si>
  <si>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</si>
  <si>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</si>
  <si>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</si>
  <si>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</si>
  <si>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</si>
  <si>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</si>
  <si>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</si>
  <si>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</si>
  <si>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</si>
  <si>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</si>
  <si>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</si>
  <si>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</si>
  <si>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</si>
  <si>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</si>
  <si>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</si>
  <si>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</si>
  <si>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</si>
  <si>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</si>
  <si>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</si>
  <si>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</si>
  <si>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</si>
  <si>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</si>
  <si>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</si>
  <si>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</si>
  <si>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</si>
  <si>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</si>
  <si>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</si>
  <si>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</si>
  <si>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</si>
  <si>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</si>
  <si>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</si>
  <si>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</si>
  <si>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</si>
  <si>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</si>
  <si>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</si>
  <si>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</si>
  <si>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</si>
  <si>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</si>
  <si>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</si>
  <si>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</si>
  <si>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</si>
  <si>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</si>
  <si>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</si>
  <si>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</si>
  <si>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</si>
  <si>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</si>
  <si>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</si>
  <si>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</si>
  <si>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</si>
  <si>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</si>
  <si>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</si>
  <si>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</si>
  <si>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</si>
  <si>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</si>
  <si>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</si>
  <si>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</si>
  <si>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</si>
  <si>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</si>
  <si>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</si>
  <si>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</si>
  <si>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</si>
  <si>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</si>
  <si>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</si>
  <si>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</si>
  <si>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</si>
  <si>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</si>
  <si>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</si>
  <si>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</si>
  <si>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</si>
  <si>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</si>
  <si>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</si>
  <si>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</si>
  <si>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</si>
  <si>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</si>
  <si>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</si>
  <si>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</si>
  <si>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</si>
  <si>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</si>
  <si>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</si>
  <si>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</si>
  <si>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</si>
  <si>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</si>
  <si>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</si>
  <si>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</si>
  <si>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</si>
  <si>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</si>
  <si>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</si>
  <si>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</si>
  <si>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</si>
  <si>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</si>
  <si>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</si>
  <si>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</si>
  <si>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</si>
  <si>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</si>
  <si>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</si>
  <si>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</si>
  <si>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</si>
  <si>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</si>
  <si>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</si>
  <si>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</si>
  <si>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</si>
  <si>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</si>
  <si>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</si>
  <si>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</si>
  <si>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</si>
  <si>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</si>
  <si>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</si>
  <si>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</si>
  <si>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</si>
  <si>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</si>
  <si>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</si>
  <si>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</si>
  <si>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</si>
  <si>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</si>
  <si>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</si>
  <si>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</si>
  <si>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</si>
  <si>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</si>
  <si>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</si>
  <si>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</si>
  <si>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</si>
  <si>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</si>
  <si>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</si>
  <si>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</si>
  <si>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</si>
  <si>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</si>
  <si>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</si>
  <si>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</si>
  <si>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</si>
  <si>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</si>
  <si>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</si>
  <si>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</si>
  <si>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</si>
  <si>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</si>
  <si>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</si>
  <si>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</si>
  <si>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</si>
  <si>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</si>
  <si>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</si>
  <si>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</si>
  <si>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</si>
  <si>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</si>
  <si>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</si>
  <si>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</si>
  <si>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</si>
  <si>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</si>
  <si>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</si>
  <si>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</si>
  <si>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</si>
  <si>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</si>
  <si>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</si>
  <si>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</si>
  <si>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</si>
  <si>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</si>
  <si>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</si>
  <si>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</si>
  <si>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</si>
  <si>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</si>
  <si>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</si>
  <si>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</si>
  <si>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</si>
  <si>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</si>
  <si>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</si>
  <si>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</si>
  <si>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</si>
  <si>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</si>
  <si>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</si>
  <si>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</si>
  <si>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</si>
  <si>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</si>
  <si>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</si>
  <si>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</si>
  <si>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</si>
  <si>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</si>
  <si>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</si>
  <si>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</si>
  <si>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</si>
  <si>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</si>
  <si>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</si>
  <si>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</si>
  <si>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</si>
  <si>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</si>
  <si>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</si>
  <si>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</si>
  <si>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</si>
  <si>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</si>
  <si>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</si>
  <si>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</si>
  <si>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</si>
  <si>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</si>
  <si>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</si>
  <si>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</si>
  <si>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</si>
  <si>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</si>
  <si>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</si>
  <si>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</si>
  <si>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</si>
  <si>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</si>
  <si>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</si>
  <si>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</si>
  <si>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</si>
  <si>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</si>
  <si>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</si>
  <si>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</si>
  <si>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</si>
  <si>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</si>
  <si>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</si>
  <si>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</si>
  <si>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</si>
  <si>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</si>
  <si>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</si>
  <si>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</si>
  <si>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</si>
  <si>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</si>
  <si>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</si>
  <si>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</si>
  <si>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</si>
  <si>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</si>
  <si>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</si>
  <si>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</si>
  <si>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</si>
  <si>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</si>
  <si>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</si>
  <si>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</si>
  <si>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</si>
  <si>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</si>
  <si>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</si>
  <si>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</si>
  <si>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</si>
  <si>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</si>
  <si>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</si>
  <si>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</si>
  <si>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</si>
  <si>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</si>
  <si>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</si>
  <si>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</si>
  <si>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</si>
  <si>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</si>
  <si>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</si>
  <si>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</si>
  <si>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</si>
  <si>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</si>
  <si>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</si>
  <si>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</si>
  <si>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</si>
  <si>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</si>
  <si>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</si>
  <si>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</si>
  <si>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収益的収支比率及び、営業収支比率は前年度と同様に類似団体と比較して高い状況にある。令和２年度は運転開始から２年しか経過しておらず修繕費比率も数値があがらない。令和３年度からは、数日間運転を止めて、大規模点検を実施するため費用の上昇と、発電機会の時間の減少が起こる見込みである。
　また、令和４年度から一部の企業債の元金償還が始まり、公債費の増加も見込まれている。保守点検をしっかり行い計画通りの黒字経営が今後も続けられるように努力していきたい。 </t>
    <rPh sb="1" eb="4">
      <t>シュウエキテキ</t>
    </rPh>
    <rPh sb="4" eb="6">
      <t>シュウシ</t>
    </rPh>
    <rPh sb="6" eb="8">
      <t>ヒリツ</t>
    </rPh>
    <rPh sb="8" eb="9">
      <t>オヨ</t>
    </rPh>
    <rPh sb="11" eb="13">
      <t>エイギョウ</t>
    </rPh>
    <rPh sb="13" eb="15">
      <t>シュウシ</t>
    </rPh>
    <rPh sb="15" eb="17">
      <t>ヒリツ</t>
    </rPh>
    <rPh sb="18" eb="21">
      <t>ゼンネンド</t>
    </rPh>
    <rPh sb="22" eb="24">
      <t>ドウヨウ</t>
    </rPh>
    <rPh sb="25" eb="27">
      <t>ルイジ</t>
    </rPh>
    <rPh sb="27" eb="29">
      <t>ダンタイ</t>
    </rPh>
    <rPh sb="30" eb="32">
      <t>ヒカク</t>
    </rPh>
    <rPh sb="34" eb="35">
      <t>タカ</t>
    </rPh>
    <rPh sb="36" eb="38">
      <t>ジョウキョウ</t>
    </rPh>
    <rPh sb="42" eb="44">
      <t>レイワ</t>
    </rPh>
    <rPh sb="45" eb="47">
      <t>ネンド</t>
    </rPh>
    <rPh sb="48" eb="50">
      <t>ウンテン</t>
    </rPh>
    <rPh sb="50" eb="52">
      <t>カイシ</t>
    </rPh>
    <rPh sb="55" eb="56">
      <t>ネン</t>
    </rPh>
    <rPh sb="58" eb="60">
      <t>ケイカ</t>
    </rPh>
    <rPh sb="65" eb="67">
      <t>シュウゼン</t>
    </rPh>
    <rPh sb="67" eb="68">
      <t>ヒ</t>
    </rPh>
    <rPh sb="68" eb="70">
      <t>ヒリツ</t>
    </rPh>
    <rPh sb="71" eb="73">
      <t>スウチ</t>
    </rPh>
    <rPh sb="80" eb="82">
      <t>レイワ</t>
    </rPh>
    <rPh sb="83" eb="84">
      <t>ネン</t>
    </rPh>
    <rPh sb="84" eb="85">
      <t>ド</t>
    </rPh>
    <rPh sb="89" eb="92">
      <t>スウジツカン</t>
    </rPh>
    <rPh sb="92" eb="94">
      <t>ウンテン</t>
    </rPh>
    <rPh sb="95" eb="96">
      <t>ト</t>
    </rPh>
    <rPh sb="99" eb="102">
      <t>ダイキボ</t>
    </rPh>
    <rPh sb="102" eb="104">
      <t>テンケン</t>
    </rPh>
    <rPh sb="105" eb="107">
      <t>ジッシ</t>
    </rPh>
    <rPh sb="111" eb="113">
      <t>ヒヨウ</t>
    </rPh>
    <rPh sb="114" eb="116">
      <t>ジョウショウ</t>
    </rPh>
    <rPh sb="123" eb="125">
      <t>ジカン</t>
    </rPh>
    <rPh sb="126" eb="128">
      <t>ゲンショウ</t>
    </rPh>
    <rPh sb="129" eb="130">
      <t>オ</t>
    </rPh>
    <rPh sb="132" eb="134">
      <t>ミコ</t>
    </rPh>
    <rPh sb="144" eb="146">
      <t>レイワ</t>
    </rPh>
    <rPh sb="147" eb="149">
      <t>ネンド</t>
    </rPh>
    <rPh sb="151" eb="153">
      <t>イチブ</t>
    </rPh>
    <rPh sb="154" eb="156">
      <t>キギョウ</t>
    </rPh>
    <rPh sb="156" eb="157">
      <t>サイ</t>
    </rPh>
    <rPh sb="158" eb="160">
      <t>ガンキン</t>
    </rPh>
    <rPh sb="160" eb="162">
      <t>ショウカン</t>
    </rPh>
    <rPh sb="163" eb="164">
      <t>ハジ</t>
    </rPh>
    <rPh sb="167" eb="170">
      <t>コウサイヒ</t>
    </rPh>
    <rPh sb="171" eb="173">
      <t>ゾウカ</t>
    </rPh>
    <rPh sb="174" eb="176">
      <t>ミコ</t>
    </rPh>
    <rPh sb="182" eb="184">
      <t>ホシュ</t>
    </rPh>
    <rPh sb="184" eb="186">
      <t>テンケン</t>
    </rPh>
    <rPh sb="191" eb="192">
      <t>オコナ</t>
    </rPh>
    <rPh sb="193" eb="195">
      <t>ケイカク</t>
    </rPh>
    <rPh sb="195" eb="196">
      <t>ドオ</t>
    </rPh>
    <rPh sb="198" eb="200">
      <t>クロジ</t>
    </rPh>
    <rPh sb="200" eb="202">
      <t>ケイエイ</t>
    </rPh>
    <rPh sb="203" eb="205">
      <t>コンゴ</t>
    </rPh>
    <rPh sb="206" eb="207">
      <t>ツヅ</t>
    </rPh>
    <rPh sb="214" eb="216">
      <t>ドリョク</t>
    </rPh>
    <phoneticPr fontId="5"/>
  </si>
  <si>
    <t>　風力発電会計は、売電収入が風況に左右されるため年間の風況に基づく売電収入計画と実績値は乖離がある。故障等による運転停止時間が発生する頻度を極力減らす努力を今後も継続していきたい。
　R2年度の施設利用率は、発電型式別でみると全国平均のおよそ２倍の25.9％発電することができた。点検等適切な管理・運営を行うことで更なる稼働率の向上を目指す。
　企業債残高対料金収入が全国平均と比べて高くなっているのは、建設事業に企業債を借入れており元金償還が始まったばかりであるためである。
　</t>
    <rPh sb="5" eb="7">
      <t>カイケイ</t>
    </rPh>
    <rPh sb="9" eb="11">
      <t>バイデン</t>
    </rPh>
    <rPh sb="14" eb="16">
      <t>フウキョウ</t>
    </rPh>
    <rPh sb="17" eb="19">
      <t>サユウ</t>
    </rPh>
    <rPh sb="24" eb="26">
      <t>ネンカン</t>
    </rPh>
    <rPh sb="27" eb="29">
      <t>フウキョウ</t>
    </rPh>
    <rPh sb="30" eb="31">
      <t>モト</t>
    </rPh>
    <rPh sb="33" eb="35">
      <t>バイデン</t>
    </rPh>
    <rPh sb="35" eb="37">
      <t>シュウニュウ</t>
    </rPh>
    <rPh sb="37" eb="39">
      <t>ケイカク</t>
    </rPh>
    <rPh sb="40" eb="42">
      <t>ジッセキ</t>
    </rPh>
    <rPh sb="42" eb="43">
      <t>チ</t>
    </rPh>
    <rPh sb="44" eb="46">
      <t>カイリ</t>
    </rPh>
    <rPh sb="94" eb="96">
      <t>ネンド</t>
    </rPh>
    <rPh sb="97" eb="99">
      <t>シセツ</t>
    </rPh>
    <rPh sb="99" eb="101">
      <t>リヨウ</t>
    </rPh>
    <rPh sb="101" eb="102">
      <t>リツ</t>
    </rPh>
    <rPh sb="104" eb="107">
      <t>ハツデンガタ</t>
    </rPh>
    <rPh sb="107" eb="108">
      <t>シキ</t>
    </rPh>
    <rPh sb="108" eb="109">
      <t>ベツ</t>
    </rPh>
    <rPh sb="113" eb="115">
      <t>ゼンコク</t>
    </rPh>
    <rPh sb="115" eb="117">
      <t>ヘイキン</t>
    </rPh>
    <rPh sb="122" eb="123">
      <t>バイ</t>
    </rPh>
    <rPh sb="129" eb="131">
      <t>ハツデン</t>
    </rPh>
    <rPh sb="140" eb="142">
      <t>テンケン</t>
    </rPh>
    <rPh sb="142" eb="143">
      <t>トウ</t>
    </rPh>
    <rPh sb="143" eb="145">
      <t>テキセツ</t>
    </rPh>
    <rPh sb="146" eb="148">
      <t>カンリ</t>
    </rPh>
    <rPh sb="149" eb="151">
      <t>ウンエイ</t>
    </rPh>
    <rPh sb="152" eb="153">
      <t>オコナ</t>
    </rPh>
    <rPh sb="157" eb="158">
      <t>サラ</t>
    </rPh>
    <rPh sb="160" eb="162">
      <t>カドウ</t>
    </rPh>
    <rPh sb="162" eb="163">
      <t>リツ</t>
    </rPh>
    <rPh sb="164" eb="166">
      <t>コウジョウ</t>
    </rPh>
    <rPh sb="167" eb="169">
      <t>メザ</t>
    </rPh>
    <rPh sb="173" eb="175">
      <t>キギョウ</t>
    </rPh>
    <rPh sb="175" eb="176">
      <t>サイ</t>
    </rPh>
    <rPh sb="176" eb="178">
      <t>ザンダカ</t>
    </rPh>
    <rPh sb="178" eb="179">
      <t>タイ</t>
    </rPh>
    <rPh sb="179" eb="181">
      <t>リョウキン</t>
    </rPh>
    <rPh sb="181" eb="183">
      <t>シュウニュウ</t>
    </rPh>
    <rPh sb="184" eb="188">
      <t>ゼンコクヘイキン</t>
    </rPh>
    <rPh sb="189" eb="190">
      <t>クラ</t>
    </rPh>
    <rPh sb="192" eb="193">
      <t>タカ</t>
    </rPh>
    <rPh sb="202" eb="204">
      <t>ケンセツ</t>
    </rPh>
    <rPh sb="204" eb="206">
      <t>ジギョウ</t>
    </rPh>
    <rPh sb="207" eb="209">
      <t>キギョウ</t>
    </rPh>
    <rPh sb="209" eb="210">
      <t>サイ</t>
    </rPh>
    <rPh sb="211" eb="213">
      <t>カリイレ</t>
    </rPh>
    <rPh sb="217" eb="219">
      <t>ガンキン</t>
    </rPh>
    <rPh sb="219" eb="221">
      <t>ショウカン</t>
    </rPh>
    <rPh sb="222" eb="223">
      <t>ハジ</t>
    </rPh>
    <phoneticPr fontId="5"/>
  </si>
  <si>
    <t>　売電収入は、目標の93.7％であり、令和元年度の77％より数値が好転した。一般会計への繰出しも基金への積立も目標通りの実施できた。
　今後は、令和６年度からの法適用化に向けて準備を進めていく必要がある。営業開始からまだ年月が浅く資産の整理等は比較的進めやすくはあるが、法適用化に伴う経常支出の増加が気になるところである。令和２年度に策定した「上関町風力発電事業経営戦略」に基づき今後も安定した経営を目指す。</t>
    <rPh sb="1" eb="3">
      <t>バイデン</t>
    </rPh>
    <rPh sb="3" eb="5">
      <t>シュウニュウ</t>
    </rPh>
    <rPh sb="7" eb="9">
      <t>モクヒョウ</t>
    </rPh>
    <rPh sb="19" eb="21">
      <t>レイワ</t>
    </rPh>
    <rPh sb="21" eb="22">
      <t>モト</t>
    </rPh>
    <rPh sb="22" eb="24">
      <t>ネンド</t>
    </rPh>
    <rPh sb="30" eb="32">
      <t>スウチ</t>
    </rPh>
    <rPh sb="33" eb="35">
      <t>コウテン</t>
    </rPh>
    <rPh sb="48" eb="50">
      <t>キキン</t>
    </rPh>
    <rPh sb="52" eb="54">
      <t>ツミタテ</t>
    </rPh>
    <rPh sb="55" eb="57">
      <t>モクヒョウ</t>
    </rPh>
    <rPh sb="57" eb="58">
      <t>トオ</t>
    </rPh>
    <rPh sb="60" eb="62">
      <t>ジッシ</t>
    </rPh>
    <rPh sb="68" eb="70">
      <t>コンゴ</t>
    </rPh>
    <rPh sb="72" eb="74">
      <t>レイワ</t>
    </rPh>
    <rPh sb="75" eb="7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</si>
</sst>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#N/A</c:v>
                </c:pt>
                <c:pt idx="2">
                  <c:v>#N/A</c:v>
                </c:pt>
                <c:pt idx="3">
                  <c:v>202.6</c:v>
                </c:pt>
                <c:pt idx="4">
                  <c:v>200.8</c:v>
                </c:pt>
              </c:numCache>
            </c:numRef>
          </c:val>
          <c:extLst>
            <c:ext xmlns:c16="http://schemas.microsoft.com/office/drawing/2014/chart" uri="{C3380CC4-5D6E-409C-BE32-E72D297353CC}">
              <c16:uniqueId val="{00000000-A522-4C1A-86C8-D85D6750FF09}"/>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#N/A</c:v>
                </c:pt>
                <c:pt idx="2">
                  <c:v>#N/A</c:v>
                </c:pt>
                <c:pt idx="3">
                  <c:v>134.69999999999999</c:v>
                </c:pt>
                <c:pt idx="4">
                  <c:v>141.80000000000001</c:v>
                </c:pt>
              </c:numCache>
            </c:numRef>
          </c:val>
          <c:smooth val="0"/>
          <c:extLst>
            <c:ext xmlns:c16="http://schemas.microsoft.com/office/drawing/2014/chart" uri="{C3380CC4-5D6E-409C-BE32-E72D297353CC}">
              <c16:uniqueId val="{00000001-A522-4C1A-86C8-D85D6750FF0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22-4C1A-86C8-D85D6750FF09}"/>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#N/A</c:v>
                </c:pt>
                <c:pt idx="2">
                  <c:v>#N/A</c:v>
                </c:pt>
                <c:pt idx="3">
                  <c:v>364</c:v>
                </c:pt>
                <c:pt idx="4">
                  <c:v>319</c:v>
                </c:pt>
              </c:numCache>
            </c:numRef>
          </c:val>
          <c:extLst>
            <c:ext xmlns:c16="http://schemas.microsoft.com/office/drawing/2014/chart" uri="{C3380CC4-5D6E-409C-BE32-E72D297353CC}">
              <c16:uniqueId val="{00000000-EF3C-4C69-A28F-5223F657035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#N/A</c:v>
                </c:pt>
                <c:pt idx="2">
                  <c:v>#N/A</c:v>
                </c:pt>
                <c:pt idx="3">
                  <c:v>253.6</c:v>
                </c:pt>
                <c:pt idx="4">
                  <c:v>238</c:v>
                </c:pt>
              </c:numCache>
            </c:numRef>
          </c:val>
          <c:smooth val="0"/>
          <c:extLst>
            <c:ext xmlns:c16="http://schemas.microsoft.com/office/drawing/2014/chart" uri="{C3380CC4-5D6E-409C-BE32-E72D297353CC}">
              <c16:uniqueId val="{00000001-EF3C-4C69-A28F-5223F657035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F3C-4C69-A28F-5223F657035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A-4123-95A1-CFEB9CBCB96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A-4123-95A1-CFEB9CBCB9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60A-4123-95A1-CFEB9CBCB96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#N/A</c:v>
                </c:pt>
                <c:pt idx="2">
                  <c:v>#N/A</c:v>
                </c:pt>
                <c:pt idx="3">
                  <c:v>11793.6</c:v>
                </c:pt>
                <c:pt idx="4">
                  <c:v>12052</c:v>
                </c:pt>
              </c:numCache>
            </c:numRef>
          </c:val>
          <c:extLst>
            <c:ext xmlns:c16="http://schemas.microsoft.com/office/drawing/2014/chart" uri="{C3380CC4-5D6E-409C-BE32-E72D297353CC}">
              <c16:uniqueId val="{00000000-88B4-4744-8F4E-3AA7A7B3CE00}"/>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19066.3</c:v>
                </c:pt>
                <c:pt idx="4">
                  <c:v>18998.7</c:v>
                </c:pt>
              </c:numCache>
            </c:numRef>
          </c:val>
          <c:smooth val="0"/>
          <c:extLst>
            <c:ext xmlns:c16="http://schemas.microsoft.com/office/drawing/2014/chart" uri="{C3380CC4-5D6E-409C-BE32-E72D297353CC}">
              <c16:uniqueId val="{00000001-88B4-4744-8F4E-3AA7A7B3CE00}"/>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#N/A</c:v>
                </c:pt>
                <c:pt idx="2">
                  <c:v>#N/A</c:v>
                </c:pt>
                <c:pt idx="3">
                  <c:v>130650</c:v>
                </c:pt>
                <c:pt idx="4">
                  <c:v>146820</c:v>
                </c:pt>
              </c:numCache>
            </c:numRef>
          </c:val>
          <c:extLst>
            <c:ext xmlns:c16="http://schemas.microsoft.com/office/drawing/2014/chart" uri="{C3380CC4-5D6E-409C-BE32-E72D297353CC}">
              <c16:uniqueId val="{00000000-9DE5-46FD-A259-54442DB82E4D}"/>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33434</c:v>
                </c:pt>
                <c:pt idx="4">
                  <c:v>36820</c:v>
                </c:pt>
              </c:numCache>
            </c:numRef>
          </c:val>
          <c:smooth val="0"/>
          <c:extLst>
            <c:ext xmlns:c16="http://schemas.microsoft.com/office/drawing/2014/chart" uri="{C3380CC4-5D6E-409C-BE32-E72D297353CC}">
              <c16:uniqueId val="{00000001-9DE5-46FD-A259-54442DB82E4D}"/>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#N/A</c:v>
                </c:pt>
                <c:pt idx="2">
                  <c:v>#N/A</c:v>
                </c:pt>
                <c:pt idx="3">
                  <c:v>22.1</c:v>
                </c:pt>
                <c:pt idx="4">
                  <c:v>25.9</c:v>
                </c:pt>
              </c:numCache>
            </c:numRef>
          </c:val>
          <c:extLst>
            <c:ext xmlns:c16="http://schemas.microsoft.com/office/drawing/2014/chart" uri="{C3380CC4-5D6E-409C-BE32-E72D297353CC}">
              <c16:uniqueId val="{00000000-558E-4BAF-8764-E77F16E90A98}"/>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#N/A</c:v>
                </c:pt>
                <c:pt idx="2">
                  <c:v>#N/A</c:v>
                </c:pt>
                <c:pt idx="3">
                  <c:v>30.1</c:v>
                </c:pt>
                <c:pt idx="4">
                  <c:v>30.3</c:v>
                </c:pt>
              </c:numCache>
            </c:numRef>
          </c:val>
          <c:smooth val="0"/>
          <c:extLst>
            <c:ext xmlns:c16="http://schemas.microsoft.com/office/drawing/2014/chart" uri="{C3380CC4-5D6E-409C-BE32-E72D297353CC}">
              <c16:uniqueId val="{00000001-558E-4BAF-8764-E77F16E90A98}"/>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#N/A</c:v>
                </c:pt>
                <c:pt idx="2">
                  <c:v>#N/A</c:v>
                </c:pt>
                <c:pt idx="3">
                  <c:v>0.1</c:v>
                </c:pt>
                <c:pt idx="4">
                  <c:v>0</c:v>
                </c:pt>
              </c:numCache>
            </c:numRef>
          </c:val>
          <c:extLst>
            <c:ext xmlns:c16="http://schemas.microsoft.com/office/drawing/2014/chart" uri="{C3380CC4-5D6E-409C-BE32-E72D297353CC}">
              <c16:uniqueId val="{00000000-F5D5-48B6-A8AA-2A9171572EF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#N/A</c:v>
                </c:pt>
                <c:pt idx="2">
                  <c:v>#N/A</c:v>
                </c:pt>
                <c:pt idx="3">
                  <c:v>5.3</c:v>
                </c:pt>
                <c:pt idx="4">
                  <c:v>6.4</c:v>
                </c:pt>
              </c:numCache>
            </c:numRef>
          </c:val>
          <c:smooth val="0"/>
          <c:extLst>
            <c:ext xmlns:c16="http://schemas.microsoft.com/office/drawing/2014/chart" uri="{C3380CC4-5D6E-409C-BE32-E72D297353CC}">
              <c16:uniqueId val="{00000001-F5D5-48B6-A8AA-2A9171572EF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#N/A</c:v>
                </c:pt>
                <c:pt idx="3">
                  <c:v>607.70000000000005</c:v>
                </c:pt>
                <c:pt idx="4">
                  <c:v>494.5</c:v>
                </c:pt>
              </c:numCache>
            </c:numRef>
          </c:val>
          <c:extLst>
            <c:ext xmlns:c16="http://schemas.microsoft.com/office/drawing/2014/chart" uri="{C3380CC4-5D6E-409C-BE32-E72D297353CC}">
              <c16:uniqueId val="{00000000-9181-45EF-9F5C-40952C6D7233}"/>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#N/A</c:v>
                </c:pt>
                <c:pt idx="2">
                  <c:v>#N/A</c:v>
                </c:pt>
                <c:pt idx="3">
                  <c:v>173.7</c:v>
                </c:pt>
                <c:pt idx="4">
                  <c:v>160.19999999999999</c:v>
                </c:pt>
              </c:numCache>
            </c:numRef>
          </c:val>
          <c:smooth val="0"/>
          <c:extLst>
            <c:ext xmlns:c16="http://schemas.microsoft.com/office/drawing/2014/chart" uri="{C3380CC4-5D6E-409C-BE32-E72D297353CC}">
              <c16:uniqueId val="{00000001-9181-45EF-9F5C-40952C6D7233}"/>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3-48A9-9FA9-280D97A95F7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3-48A9-9FA9-280D97A95F7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51D0-4D39-BDBA-2FE9CA70721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#N/A</c:v>
                </c:pt>
                <c:pt idx="2">
                  <c:v>#N/A</c:v>
                </c:pt>
                <c:pt idx="3">
                  <c:v>82.6</c:v>
                </c:pt>
                <c:pt idx="4">
                  <c:v>83.2</c:v>
                </c:pt>
              </c:numCache>
            </c:numRef>
          </c:val>
          <c:smooth val="0"/>
          <c:extLst>
            <c:ext xmlns:c16="http://schemas.microsoft.com/office/drawing/2014/chart" uri="{C3380CC4-5D6E-409C-BE32-E72D297353CC}">
              <c16:uniqueId val="{00000001-51D0-4D39-BDBA-2FE9CA70721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2-437C-9B25-2FC62A61E0B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2-437C-9B25-2FC62A61E0B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9-41B8-8242-23A5E70E477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9-41B8-8242-23A5E70E477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F8-4113-A9DD-511E8866DE4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F8-4113-A9DD-511E8866DE4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D-4FCC-8123-E04B2BCBACEA}"/>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D-4FCC-8123-E04B2BCBACEA}"/>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7-451C-A12B-C15A3CB9ACC0}"/>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7-451C-A12B-C15A3CB9ACC0}"/>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3-4A0A-92A8-22675DF3AF0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3-4A0A-92A8-22675DF3AF0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2-47BC-B490-EC606C463E6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2-47BC-B490-EC606C463E6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D-425B-95CD-FF2AACB1EB9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D-425B-95CD-FF2AACB1EB9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0-43F9-B5F1-0E144E6AD34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0-43F9-B5F1-0E144E6AD34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8-4D7F-ACD9-E8107C03DF8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8-4D7F-ACD9-E8107C03DF8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22.1</c:v>
                </c:pt>
                <c:pt idx="4">
                  <c:v>25.9</c:v>
                </c:pt>
              </c:numCache>
            </c:numRef>
          </c:val>
          <c:extLst>
            <c:ext xmlns:c16="http://schemas.microsoft.com/office/drawing/2014/chart" uri="{C3380CC4-5D6E-409C-BE32-E72D297353CC}">
              <c16:uniqueId val="{00000000-0928-487A-B1CA-689017D9851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11.1</c:v>
                </c:pt>
                <c:pt idx="4">
                  <c:v>13.6</c:v>
                </c:pt>
              </c:numCache>
            </c:numRef>
          </c:val>
          <c:smooth val="0"/>
          <c:extLst>
            <c:ext xmlns:c16="http://schemas.microsoft.com/office/drawing/2014/chart" uri="{C3380CC4-5D6E-409C-BE32-E72D297353CC}">
              <c16:uniqueId val="{00000001-0928-487A-B1CA-689017D9851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0.1</c:v>
                </c:pt>
                <c:pt idx="4">
                  <c:v>0</c:v>
                </c:pt>
              </c:numCache>
            </c:numRef>
          </c:val>
          <c:extLst>
            <c:ext xmlns:c16="http://schemas.microsoft.com/office/drawing/2014/chart" uri="{C3380CC4-5D6E-409C-BE32-E72D297353CC}">
              <c16:uniqueId val="{00000000-BEF9-40B7-BDE3-C8112ADD149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26</c:v>
                </c:pt>
                <c:pt idx="4">
                  <c:v>23.4</c:v>
                </c:pt>
              </c:numCache>
            </c:numRef>
          </c:val>
          <c:smooth val="0"/>
          <c:extLst>
            <c:ext xmlns:c16="http://schemas.microsoft.com/office/drawing/2014/chart" uri="{C3380CC4-5D6E-409C-BE32-E72D297353CC}">
              <c16:uniqueId val="{00000001-BEF9-40B7-BDE3-C8112ADD149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607.70000000000005</c:v>
                </c:pt>
                <c:pt idx="4">
                  <c:v>494.5</c:v>
                </c:pt>
              </c:numCache>
            </c:numRef>
          </c:val>
          <c:extLst>
            <c:ext xmlns:c16="http://schemas.microsoft.com/office/drawing/2014/chart" uri="{C3380CC4-5D6E-409C-BE32-E72D297353CC}">
              <c16:uniqueId val="{00000000-5CF3-4342-A294-72EC655DBFE2}"/>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409.1</c:v>
                </c:pt>
                <c:pt idx="4">
                  <c:v>329.7</c:v>
                </c:pt>
              </c:numCache>
            </c:numRef>
          </c:val>
          <c:smooth val="0"/>
          <c:extLst>
            <c:ext xmlns:c16="http://schemas.microsoft.com/office/drawing/2014/chart" uri="{C3380CC4-5D6E-409C-BE32-E72D297353CC}">
              <c16:uniqueId val="{00000001-5CF3-4342-A294-72EC655DBFE2}"/>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B-4186-8756-DC6F2541455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B-4186-8756-DC6F2541455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3526-443C-81E3-9E4B16F1DF5C}"/>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95.9</c:v>
                </c:pt>
                <c:pt idx="4">
                  <c:v>95.2</c:v>
                </c:pt>
              </c:numCache>
            </c:numRef>
          </c:val>
          <c:smooth val="0"/>
          <c:extLst>
            <c:ext xmlns:c16="http://schemas.microsoft.com/office/drawing/2014/chart" uri="{C3380CC4-5D6E-409C-BE32-E72D297353CC}">
              <c16:uniqueId val="{00000001-3526-443C-81E3-9E4B16F1DF5C}"/>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4-4EEB-907B-602B54D8F5B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4-4EEB-907B-602B54D8F5B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2-4241-9D46-553ADC91829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2-4241-9D46-553ADC91829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1-428B-9AD7-EE4571A6B58A}"/>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1-428B-9AD7-EE4571A6B58A}"/>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0-4BD6-B5A7-DAF71A5FAEE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0-4BD6-B5A7-DAF71A5FAEE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B-4397-B652-5E426C53A600}"/>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B-4397-B652-5E426C53A600}"/>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山口県　上関町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284</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f>データ!AJ6</f>
        <v>7757</v>
      </c>
      <c r="M14" s="162"/>
      <c r="N14" s="150">
        <f>データ!AK6</f>
        <v>9072</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t="str">
        <f>データ!AQ6</f>
        <v>-</v>
      </c>
      <c r="G16" s="177"/>
      <c r="H16" s="177" t="str">
        <f>データ!AR6</f>
        <v>-</v>
      </c>
      <c r="I16" s="177"/>
      <c r="J16" s="177" t="str">
        <f>データ!AS6</f>
        <v>-</v>
      </c>
      <c r="K16" s="177"/>
      <c r="L16" s="177">
        <f>データ!AT6</f>
        <v>7757</v>
      </c>
      <c r="M16" s="177"/>
      <c r="N16" s="166">
        <f>データ!AU6</f>
        <v>9072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195343</v>
      </c>
      <c r="J19" s="180"/>
      <c r="K19" s="180"/>
      <c r="L19" s="180">
        <f>データ!AX6</f>
        <v>195343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285</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286</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（最大出力合計4,000kW）</v>
      </c>
      <c r="D123" s="5" t="str">
        <f>データ!EX9</f>
        <v>（最大出力合計-kW）</v>
      </c>
      <c r="E123" s="5" t="str">
        <f>データ!GW9</f>
        <v>（最大出力合計-kW）</v>
      </c>
      <c r="F123" s="5" t="str">
        <f>データ!IV9</f>
        <v>（最大出力合計4,000kW）</v>
      </c>
      <c r="G123" s="5" t="str">
        <f>データ!KU9</f>
        <v>（最大出力合計-kW）</v>
      </c>
    </row>
  </sheetData>
  <sheetProtection algorithmName="SHA-512" hashValue="1aQUwdi7kRKh47/mZsEs7M1E7z0sKLVRlKmMVXx4aLNy0PBFdEUbgsbc9ymgW3AgsaCGmU5jC1wE8xNYjddqrQ==" saltValue="xOncJJQEUuc2gsuTHmuhV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39.6" x14ac:dyDescent="0.2">
      <c r="A6" s="49" t="s">
        <v>119</v>
      </c>
      <c r="B6" s="67" t="str">
        <f>B7</f>
        <v>2020</v>
      </c>
      <c r="C6" s="67" t="str">
        <f t="shared" ref="C6:AX6" si="6">C7</f>
        <v>353418</v>
      </c>
      <c r="D6" s="67" t="str">
        <f t="shared" si="6"/>
        <v>47</v>
      </c>
      <c r="E6" s="67" t="str">
        <f t="shared" si="6"/>
        <v>04</v>
      </c>
      <c r="F6" s="67" t="str">
        <f t="shared" si="6"/>
        <v>0</v>
      </c>
      <c r="G6" s="67" t="str">
        <f t="shared" si="6"/>
        <v>000</v>
      </c>
      <c r="H6" s="67" t="str">
        <f t="shared" si="6"/>
        <v>山口県　上関町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令和21年4月1日　上関町風力発電所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f t="shared" si="6"/>
        <v>7757</v>
      </c>
      <c r="AK6" s="69">
        <f t="shared" si="6"/>
        <v>9072</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f t="shared" si="6"/>
        <v>7757</v>
      </c>
      <c r="AU6" s="69">
        <f t="shared" si="6"/>
        <v>9072</v>
      </c>
      <c r="AV6" s="69" t="str">
        <f t="shared" si="6"/>
        <v>-</v>
      </c>
      <c r="AW6" s="69">
        <f t="shared" si="6"/>
        <v>195343</v>
      </c>
      <c r="AX6" s="69">
        <f t="shared" si="6"/>
        <v>195343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x14ac:dyDescent="0.2">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131</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v>7757</v>
      </c>
      <c r="AK7" s="80">
        <v>9072</v>
      </c>
      <c r="AL7" s="80" t="s">
        <v>131</v>
      </c>
      <c r="AM7" s="80" t="s">
        <v>131</v>
      </c>
      <c r="AN7" s="80" t="s">
        <v>131</v>
      </c>
      <c r="AO7" s="80" t="s">
        <v>131</v>
      </c>
      <c r="AP7" s="80" t="s">
        <v>131</v>
      </c>
      <c r="AQ7" s="80" t="s">
        <v>131</v>
      </c>
      <c r="AR7" s="80" t="s">
        <v>131</v>
      </c>
      <c r="AS7" s="80" t="s">
        <v>131</v>
      </c>
      <c r="AT7" s="80">
        <v>7757</v>
      </c>
      <c r="AU7" s="80">
        <v>9072</v>
      </c>
      <c r="AV7" s="80" t="s">
        <v>131</v>
      </c>
      <c r="AW7" s="80">
        <v>195343</v>
      </c>
      <c r="AX7" s="80">
        <v>195343</v>
      </c>
      <c r="AY7" s="83" t="s">
        <v>131</v>
      </c>
      <c r="AZ7" s="83" t="s">
        <v>131</v>
      </c>
      <c r="BA7" s="83" t="s">
        <v>131</v>
      </c>
      <c r="BB7" s="83">
        <v>202.6</v>
      </c>
      <c r="BC7" s="83">
        <v>200.8</v>
      </c>
      <c r="BD7" s="83" t="s">
        <v>131</v>
      </c>
      <c r="BE7" s="83" t="s">
        <v>131</v>
      </c>
      <c r="BF7" s="83" t="s">
        <v>131</v>
      </c>
      <c r="BG7" s="83">
        <v>134.69999999999999</v>
      </c>
      <c r="BH7" s="83">
        <v>141.80000000000001</v>
      </c>
      <c r="BI7" s="83">
        <v>100</v>
      </c>
      <c r="BJ7" s="83" t="s">
        <v>131</v>
      </c>
      <c r="BK7" s="83" t="s">
        <v>131</v>
      </c>
      <c r="BL7" s="83" t="s">
        <v>131</v>
      </c>
      <c r="BM7" s="83">
        <v>364</v>
      </c>
      <c r="BN7" s="83">
        <v>319</v>
      </c>
      <c r="BO7" s="83" t="s">
        <v>131</v>
      </c>
      <c r="BP7" s="83" t="s">
        <v>131</v>
      </c>
      <c r="BQ7" s="83" t="s">
        <v>131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t="s">
        <v>131</v>
      </c>
      <c r="CG7" s="83" t="s">
        <v>131</v>
      </c>
      <c r="CH7" s="83" t="s">
        <v>131</v>
      </c>
      <c r="CI7" s="83">
        <v>11793.6</v>
      </c>
      <c r="CJ7" s="83">
        <v>12052</v>
      </c>
      <c r="CK7" s="83" t="s">
        <v>131</v>
      </c>
      <c r="CL7" s="83" t="s">
        <v>131</v>
      </c>
      <c r="CM7" s="83" t="s">
        <v>131</v>
      </c>
      <c r="CN7" s="83">
        <v>19066.3</v>
      </c>
      <c r="CO7" s="83">
        <v>18998.7</v>
      </c>
      <c r="CP7" s="80" t="s">
        <v>131</v>
      </c>
      <c r="CQ7" s="80" t="s">
        <v>131</v>
      </c>
      <c r="CR7" s="80" t="s">
        <v>131</v>
      </c>
      <c r="CS7" s="80">
        <v>130650</v>
      </c>
      <c r="CT7" s="80">
        <v>146820</v>
      </c>
      <c r="CU7" s="80" t="s">
        <v>131</v>
      </c>
      <c r="CV7" s="80" t="s">
        <v>131</v>
      </c>
      <c r="CW7" s="80" t="s">
        <v>131</v>
      </c>
      <c r="CX7" s="80">
        <v>33434</v>
      </c>
      <c r="CY7" s="80">
        <v>36820</v>
      </c>
      <c r="CZ7" s="80">
        <v>4000</v>
      </c>
      <c r="DA7" s="83" t="s">
        <v>131</v>
      </c>
      <c r="DB7" s="83" t="s">
        <v>131</v>
      </c>
      <c r="DC7" s="83" t="s">
        <v>131</v>
      </c>
      <c r="DD7" s="83">
        <v>22.1</v>
      </c>
      <c r="DE7" s="83">
        <v>25.9</v>
      </c>
      <c r="DF7" s="83" t="s">
        <v>131</v>
      </c>
      <c r="DG7" s="83" t="s">
        <v>131</v>
      </c>
      <c r="DH7" s="83" t="s">
        <v>131</v>
      </c>
      <c r="DI7" s="83">
        <v>30.1</v>
      </c>
      <c r="DJ7" s="83">
        <v>30.3</v>
      </c>
      <c r="DK7" s="83" t="s">
        <v>131</v>
      </c>
      <c r="DL7" s="83" t="s">
        <v>131</v>
      </c>
      <c r="DM7" s="83" t="s">
        <v>131</v>
      </c>
      <c r="DN7" s="83">
        <v>0.1</v>
      </c>
      <c r="DO7" s="83">
        <v>0</v>
      </c>
      <c r="DP7" s="83" t="s">
        <v>131</v>
      </c>
      <c r="DQ7" s="83" t="s">
        <v>131</v>
      </c>
      <c r="DR7" s="83" t="s">
        <v>131</v>
      </c>
      <c r="DS7" s="83">
        <v>5.3</v>
      </c>
      <c r="DT7" s="83">
        <v>6.4</v>
      </c>
      <c r="DU7" s="83" t="s">
        <v>131</v>
      </c>
      <c r="DV7" s="83" t="s">
        <v>131</v>
      </c>
      <c r="DW7" s="83" t="s">
        <v>131</v>
      </c>
      <c r="DX7" s="83">
        <v>607.70000000000005</v>
      </c>
      <c r="DY7" s="83">
        <v>494.5</v>
      </c>
      <c r="DZ7" s="83" t="s">
        <v>131</v>
      </c>
      <c r="EA7" s="83" t="s">
        <v>131</v>
      </c>
      <c r="EB7" s="83" t="s">
        <v>131</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t="s">
        <v>131</v>
      </c>
      <c r="EP7" s="83" t="s">
        <v>131</v>
      </c>
      <c r="EQ7" s="83" t="s">
        <v>131</v>
      </c>
      <c r="ER7" s="83">
        <v>100</v>
      </c>
      <c r="ES7" s="83">
        <v>100</v>
      </c>
      <c r="ET7" s="83" t="s">
        <v>131</v>
      </c>
      <c r="EU7" s="83" t="s">
        <v>131</v>
      </c>
      <c r="EV7" s="83" t="s">
        <v>131</v>
      </c>
      <c r="EW7" s="83">
        <v>82.6</v>
      </c>
      <c r="EX7" s="83">
        <v>83.2</v>
      </c>
      <c r="EY7" s="80" t="s">
        <v>131</v>
      </c>
      <c r="EZ7" s="83" t="s">
        <v>131</v>
      </c>
      <c r="FA7" s="83" t="s">
        <v>131</v>
      </c>
      <c r="FB7" s="83" t="s">
        <v>131</v>
      </c>
      <c r="FC7" s="83" t="s">
        <v>131</v>
      </c>
      <c r="FD7" s="83" t="s">
        <v>131</v>
      </c>
      <c r="FE7" s="83" t="s">
        <v>131</v>
      </c>
      <c r="FF7" s="83" t="s">
        <v>131</v>
      </c>
      <c r="FG7" s="83" t="s">
        <v>131</v>
      </c>
      <c r="FH7" s="83">
        <v>60.4</v>
      </c>
      <c r="FI7" s="83">
        <v>54.1</v>
      </c>
      <c r="FJ7" s="83" t="s">
        <v>131</v>
      </c>
      <c r="FK7" s="83" t="s">
        <v>131</v>
      </c>
      <c r="FL7" s="83" t="s">
        <v>131</v>
      </c>
      <c r="FM7" s="83" t="s">
        <v>131</v>
      </c>
      <c r="FN7" s="83" t="s">
        <v>131</v>
      </c>
      <c r="FO7" s="83" t="s">
        <v>131</v>
      </c>
      <c r="FP7" s="83" t="s">
        <v>131</v>
      </c>
      <c r="FQ7" s="83" t="s">
        <v>131</v>
      </c>
      <c r="FR7" s="83">
        <v>14.9</v>
      </c>
      <c r="FS7" s="83">
        <v>16.2</v>
      </c>
      <c r="FT7" s="83" t="s">
        <v>131</v>
      </c>
      <c r="FU7" s="83" t="s">
        <v>131</v>
      </c>
      <c r="FV7" s="83" t="s">
        <v>131</v>
      </c>
      <c r="FW7" s="83" t="s">
        <v>131</v>
      </c>
      <c r="FX7" s="83" t="s">
        <v>131</v>
      </c>
      <c r="FY7" s="83" t="s">
        <v>131</v>
      </c>
      <c r="FZ7" s="83" t="s">
        <v>131</v>
      </c>
      <c r="GA7" s="83" t="s">
        <v>131</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t="s">
        <v>131</v>
      </c>
      <c r="GT7" s="83" t="s">
        <v>131</v>
      </c>
      <c r="GU7" s="83" t="s">
        <v>131</v>
      </c>
      <c r="GV7" s="83">
        <v>96</v>
      </c>
      <c r="GW7" s="83">
        <v>97.1</v>
      </c>
      <c r="GX7" s="80" t="s">
        <v>131</v>
      </c>
      <c r="GY7" s="83" t="s">
        <v>131</v>
      </c>
      <c r="GZ7" s="83" t="s">
        <v>131</v>
      </c>
      <c r="HA7" s="83" t="s">
        <v>131</v>
      </c>
      <c r="HB7" s="83" t="s">
        <v>131</v>
      </c>
      <c r="HC7" s="83" t="s">
        <v>131</v>
      </c>
      <c r="HD7" s="83" t="s">
        <v>131</v>
      </c>
      <c r="HE7" s="83" t="s">
        <v>131</v>
      </c>
      <c r="HF7" s="83" t="s">
        <v>131</v>
      </c>
      <c r="HG7" s="83">
        <v>71</v>
      </c>
      <c r="HH7" s="83">
        <v>70.5</v>
      </c>
      <c r="HI7" s="83" t="s">
        <v>131</v>
      </c>
      <c r="HJ7" s="83" t="s">
        <v>131</v>
      </c>
      <c r="HK7" s="83" t="s">
        <v>131</v>
      </c>
      <c r="HL7" s="83" t="s">
        <v>131</v>
      </c>
      <c r="HM7" s="83" t="s">
        <v>131</v>
      </c>
      <c r="HN7" s="83" t="s">
        <v>131</v>
      </c>
      <c r="HO7" s="83" t="s">
        <v>131</v>
      </c>
      <c r="HP7" s="83" t="s">
        <v>131</v>
      </c>
      <c r="HQ7" s="83">
        <v>0.2</v>
      </c>
      <c r="HR7" s="83">
        <v>0.1</v>
      </c>
      <c r="HS7" s="83" t="s">
        <v>131</v>
      </c>
      <c r="HT7" s="83" t="s">
        <v>131</v>
      </c>
      <c r="HU7" s="83" t="s">
        <v>131</v>
      </c>
      <c r="HV7" s="83" t="s">
        <v>131</v>
      </c>
      <c r="HW7" s="83" t="s">
        <v>131</v>
      </c>
      <c r="HX7" s="83" t="s">
        <v>131</v>
      </c>
      <c r="HY7" s="83" t="s">
        <v>131</v>
      </c>
      <c r="HZ7" s="83" t="s">
        <v>131</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t="s">
        <v>131</v>
      </c>
      <c r="IS7" s="83" t="s">
        <v>131</v>
      </c>
      <c r="IT7" s="83" t="s">
        <v>131</v>
      </c>
      <c r="IU7" s="83">
        <v>24</v>
      </c>
      <c r="IV7" s="83">
        <v>23.8</v>
      </c>
      <c r="IW7" s="80">
        <v>4000</v>
      </c>
      <c r="IX7" s="83" t="s">
        <v>131</v>
      </c>
      <c r="IY7" s="83" t="s">
        <v>131</v>
      </c>
      <c r="IZ7" s="83" t="s">
        <v>131</v>
      </c>
      <c r="JA7" s="83">
        <v>22.1</v>
      </c>
      <c r="JB7" s="83">
        <v>25.9</v>
      </c>
      <c r="JC7" s="83" t="s">
        <v>131</v>
      </c>
      <c r="JD7" s="83" t="s">
        <v>131</v>
      </c>
      <c r="JE7" s="83" t="s">
        <v>131</v>
      </c>
      <c r="JF7" s="83">
        <v>11.1</v>
      </c>
      <c r="JG7" s="83">
        <v>13.6</v>
      </c>
      <c r="JH7" s="83" t="s">
        <v>131</v>
      </c>
      <c r="JI7" s="83" t="s">
        <v>131</v>
      </c>
      <c r="JJ7" s="83" t="s">
        <v>131</v>
      </c>
      <c r="JK7" s="83">
        <v>0.1</v>
      </c>
      <c r="JL7" s="83">
        <v>0</v>
      </c>
      <c r="JM7" s="83" t="s">
        <v>131</v>
      </c>
      <c r="JN7" s="83" t="s">
        <v>131</v>
      </c>
      <c r="JO7" s="83" t="s">
        <v>131</v>
      </c>
      <c r="JP7" s="83">
        <v>26</v>
      </c>
      <c r="JQ7" s="83">
        <v>23.4</v>
      </c>
      <c r="JR7" s="83" t="s">
        <v>131</v>
      </c>
      <c r="JS7" s="83" t="s">
        <v>131</v>
      </c>
      <c r="JT7" s="83" t="s">
        <v>131</v>
      </c>
      <c r="JU7" s="83">
        <v>607.70000000000005</v>
      </c>
      <c r="JV7" s="83">
        <v>494.5</v>
      </c>
      <c r="JW7" s="83" t="s">
        <v>131</v>
      </c>
      <c r="JX7" s="83" t="s">
        <v>131</v>
      </c>
      <c r="JY7" s="83" t="s">
        <v>131</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v>100</v>
      </c>
      <c r="KP7" s="83">
        <v>100</v>
      </c>
      <c r="KQ7" s="83" t="s">
        <v>131</v>
      </c>
      <c r="KR7" s="83" t="s">
        <v>131</v>
      </c>
      <c r="KS7" s="83" t="s">
        <v>131</v>
      </c>
      <c r="KT7" s="83">
        <v>95.9</v>
      </c>
      <c r="KU7" s="83">
        <v>95.2</v>
      </c>
      <c r="KV7" s="80" t="s">
        <v>131</v>
      </c>
      <c r="KW7" s="83" t="s">
        <v>131</v>
      </c>
      <c r="KX7" s="83" t="s">
        <v>131</v>
      </c>
      <c r="KY7" s="83" t="s">
        <v>131</v>
      </c>
      <c r="KZ7" s="83" t="s">
        <v>131</v>
      </c>
      <c r="LA7" s="83" t="s">
        <v>131</v>
      </c>
      <c r="LB7" s="83" t="s">
        <v>131</v>
      </c>
      <c r="LC7" s="83" t="s">
        <v>131</v>
      </c>
      <c r="LD7" s="83" t="s">
        <v>131</v>
      </c>
      <c r="LE7" s="83">
        <v>14.9</v>
      </c>
      <c r="LF7" s="83">
        <v>14.9</v>
      </c>
      <c r="LG7" s="83" t="s">
        <v>131</v>
      </c>
      <c r="LH7" s="83" t="s">
        <v>131</v>
      </c>
      <c r="LI7" s="83" t="s">
        <v>131</v>
      </c>
      <c r="LJ7" s="83" t="s">
        <v>131</v>
      </c>
      <c r="LK7" s="83" t="s">
        <v>131</v>
      </c>
      <c r="LL7" s="83" t="s">
        <v>131</v>
      </c>
      <c r="LM7" s="83" t="s">
        <v>131</v>
      </c>
      <c r="LN7" s="83" t="s">
        <v>131</v>
      </c>
      <c r="LO7" s="83">
        <v>0.4</v>
      </c>
      <c r="LP7" s="83">
        <v>1.8</v>
      </c>
      <c r="LQ7" s="83" t="s">
        <v>131</v>
      </c>
      <c r="LR7" s="83" t="s">
        <v>131</v>
      </c>
      <c r="LS7" s="83" t="s">
        <v>131</v>
      </c>
      <c r="LT7" s="83" t="s">
        <v>131</v>
      </c>
      <c r="LU7" s="83" t="s">
        <v>131</v>
      </c>
      <c r="LV7" s="83" t="s">
        <v>131</v>
      </c>
      <c r="LW7" s="83" t="s">
        <v>131</v>
      </c>
      <c r="LX7" s="83" t="s">
        <v>131</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t="s">
        <v>131</v>
      </c>
      <c r="MQ7" s="83" t="s">
        <v>131</v>
      </c>
      <c r="MR7" s="83" t="s">
        <v>131</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v>1</v>
      </c>
      <c r="NG7" s="83" t="s">
        <v>131</v>
      </c>
      <c r="NH7" s="83" t="s">
        <v>131</v>
      </c>
      <c r="NI7" s="83" t="s">
        <v>131</v>
      </c>
      <c r="NJ7" s="83" t="s">
        <v>131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（最大出力合計4,000kW）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（最大出力合計4,000kW）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t="str">
        <f>AZ7</f>
        <v>-</v>
      </c>
      <c r="BA11" s="95" t="str">
        <f>BA7</f>
        <v>-</v>
      </c>
      <c r="BB11" s="95">
        <f>BB7</f>
        <v>202.6</v>
      </c>
      <c r="BC11" s="95">
        <f>BC7</f>
        <v>200.8</v>
      </c>
      <c r="BD11" s="84"/>
      <c r="BE11" s="84"/>
      <c r="BF11" s="84"/>
      <c r="BG11" s="84"/>
      <c r="BH11" s="84"/>
      <c r="BI11" s="94" t="s">
        <v>145</v>
      </c>
      <c r="BJ11" s="95" t="str">
        <f>BJ7</f>
        <v>-</v>
      </c>
      <c r="BK11" s="95" t="str">
        <f>BK7</f>
        <v>-</v>
      </c>
      <c r="BL11" s="95" t="str">
        <f>BL7</f>
        <v>-</v>
      </c>
      <c r="BM11" s="95">
        <f>BM7</f>
        <v>364</v>
      </c>
      <c r="BN11" s="95">
        <f>BN7</f>
        <v>319</v>
      </c>
      <c r="BO11" s="84"/>
      <c r="BP11" s="84"/>
      <c r="BQ11" s="84"/>
      <c r="BR11" s="84"/>
      <c r="BS11" s="84"/>
      <c r="BT11" s="94" t="s">
        <v>146</v>
      </c>
      <c r="BU11" s="95" t="str">
        <f>BU7</f>
        <v>-</v>
      </c>
      <c r="BV11" s="95" t="str">
        <f>BV7</f>
        <v>-</v>
      </c>
      <c r="BW11" s="95" t="str">
        <f>BW7</f>
        <v>-</v>
      </c>
      <c r="BX11" s="95" t="str">
        <f>BX7</f>
        <v>-</v>
      </c>
      <c r="BY11" s="95" t="str">
        <f>BY7</f>
        <v>-</v>
      </c>
      <c r="BZ11" s="84"/>
      <c r="CA11" s="84"/>
      <c r="CB11" s="84"/>
      <c r="CC11" s="84"/>
      <c r="CD11" s="84"/>
      <c r="CE11" s="94" t="s">
        <v>147</v>
      </c>
      <c r="CF11" s="95" t="str">
        <f>CF7</f>
        <v>-</v>
      </c>
      <c r="CG11" s="95" t="str">
        <f>CG7</f>
        <v>-</v>
      </c>
      <c r="CH11" s="95" t="str">
        <f>CH7</f>
        <v>-</v>
      </c>
      <c r="CI11" s="95">
        <f>CI7</f>
        <v>11793.6</v>
      </c>
      <c r="CJ11" s="95">
        <f>CJ7</f>
        <v>12052</v>
      </c>
      <c r="CK11" s="84"/>
      <c r="CL11" s="84"/>
      <c r="CM11" s="84"/>
      <c r="CN11" s="84"/>
      <c r="CO11" s="94" t="s">
        <v>148</v>
      </c>
      <c r="CP11" s="96" t="str">
        <f>CP7</f>
        <v>-</v>
      </c>
      <c r="CQ11" s="96" t="str">
        <f>CQ7</f>
        <v>-</v>
      </c>
      <c r="CR11" s="96" t="str">
        <f>CR7</f>
        <v>-</v>
      </c>
      <c r="CS11" s="96">
        <f>CS7</f>
        <v>130650</v>
      </c>
      <c r="CT11" s="96">
        <f>CT7</f>
        <v>146820</v>
      </c>
      <c r="CU11" s="84"/>
      <c r="CV11" s="84"/>
      <c r="CW11" s="84"/>
      <c r="CX11" s="84"/>
      <c r="CY11" s="84"/>
      <c r="CZ11" s="94" t="s">
        <v>149</v>
      </c>
      <c r="DA11" s="95" t="str">
        <f>DA7</f>
        <v>-</v>
      </c>
      <c r="DB11" s="95" t="str">
        <f>DB7</f>
        <v>-</v>
      </c>
      <c r="DC11" s="95" t="str">
        <f>DC7</f>
        <v>-</v>
      </c>
      <c r="DD11" s="95">
        <f>DD7</f>
        <v>22.1</v>
      </c>
      <c r="DE11" s="95">
        <f>DE7</f>
        <v>25.9</v>
      </c>
      <c r="DF11" s="84"/>
      <c r="DG11" s="84"/>
      <c r="DH11" s="84"/>
      <c r="DI11" s="84"/>
      <c r="DJ11" s="94" t="s">
        <v>149</v>
      </c>
      <c r="DK11" s="95" t="str">
        <f>DK7</f>
        <v>-</v>
      </c>
      <c r="DL11" s="95" t="str">
        <f>DL7</f>
        <v>-</v>
      </c>
      <c r="DM11" s="95" t="str">
        <f>DM7</f>
        <v>-</v>
      </c>
      <c r="DN11" s="95">
        <f>DN7</f>
        <v>0.1</v>
      </c>
      <c r="DO11" s="95">
        <f>DO7</f>
        <v>0</v>
      </c>
      <c r="DP11" s="84"/>
      <c r="DQ11" s="84"/>
      <c r="DR11" s="84"/>
      <c r="DS11" s="84"/>
      <c r="DT11" s="94" t="s">
        <v>149</v>
      </c>
      <c r="DU11" s="95" t="str">
        <f>DU7</f>
        <v>-</v>
      </c>
      <c r="DV11" s="95" t="str">
        <f>DV7</f>
        <v>-</v>
      </c>
      <c r="DW11" s="95" t="str">
        <f>DW7</f>
        <v>-</v>
      </c>
      <c r="DX11" s="95">
        <f>DX7</f>
        <v>607.70000000000005</v>
      </c>
      <c r="DY11" s="95">
        <f>DY7</f>
        <v>494.5</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151</v>
      </c>
      <c r="EO11" s="95" t="str">
        <f>EO7</f>
        <v>-</v>
      </c>
      <c r="EP11" s="95" t="str">
        <f>EP7</f>
        <v>-</v>
      </c>
      <c r="EQ11" s="95" t="str">
        <f>EQ7</f>
        <v>-</v>
      </c>
      <c r="ER11" s="95">
        <f>ER7</f>
        <v>100</v>
      </c>
      <c r="ES11" s="95">
        <f>ES7</f>
        <v>100</v>
      </c>
      <c r="ET11" s="84"/>
      <c r="EU11" s="84"/>
      <c r="EV11" s="84"/>
      <c r="EW11" s="84"/>
      <c r="EX11" s="84"/>
      <c r="EY11" s="94" t="s">
        <v>149</v>
      </c>
      <c r="EZ11" s="95" t="str">
        <f>EZ7</f>
        <v>-</v>
      </c>
      <c r="FA11" s="95" t="str">
        <f>FA7</f>
        <v>-</v>
      </c>
      <c r="FB11" s="95" t="str">
        <f>FB7</f>
        <v>-</v>
      </c>
      <c r="FC11" s="95" t="str">
        <f>FC7</f>
        <v>-</v>
      </c>
      <c r="FD11" s="95" t="str">
        <f>FD7</f>
        <v>-</v>
      </c>
      <c r="FE11" s="84"/>
      <c r="FF11" s="84"/>
      <c r="FG11" s="84"/>
      <c r="FH11" s="84"/>
      <c r="FI11" s="94" t="s">
        <v>149</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149</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152</v>
      </c>
      <c r="IC11" s="95" t="str">
        <f>IC7</f>
        <v>-</v>
      </c>
      <c r="ID11" s="95" t="str">
        <f>ID7</f>
        <v>-</v>
      </c>
      <c r="IE11" s="95" t="str">
        <f>IE7</f>
        <v>-</v>
      </c>
      <c r="IF11" s="95" t="str">
        <f>IF7</f>
        <v>-</v>
      </c>
      <c r="IG11" s="95" t="str">
        <f>IG7</f>
        <v>-</v>
      </c>
      <c r="IH11" s="84"/>
      <c r="II11" s="84"/>
      <c r="IJ11" s="84"/>
      <c r="IK11" s="84"/>
      <c r="IL11" s="94" t="s">
        <v>153</v>
      </c>
      <c r="IM11" s="95" t="str">
        <f>IM7</f>
        <v>-</v>
      </c>
      <c r="IN11" s="95" t="str">
        <f>IN7</f>
        <v>-</v>
      </c>
      <c r="IO11" s="95" t="str">
        <f>IO7</f>
        <v>-</v>
      </c>
      <c r="IP11" s="95" t="str">
        <f>IP7</f>
        <v>-</v>
      </c>
      <c r="IQ11" s="95" t="str">
        <f>IQ7</f>
        <v>-</v>
      </c>
      <c r="IR11" s="84"/>
      <c r="IS11" s="84"/>
      <c r="IT11" s="84"/>
      <c r="IU11" s="84"/>
      <c r="IV11" s="84"/>
      <c r="IW11" s="94" t="s">
        <v>154</v>
      </c>
      <c r="IX11" s="95" t="str">
        <f>IX7</f>
        <v>-</v>
      </c>
      <c r="IY11" s="95" t="str">
        <f>IY7</f>
        <v>-</v>
      </c>
      <c r="IZ11" s="95" t="str">
        <f>IZ7</f>
        <v>-</v>
      </c>
      <c r="JA11" s="95">
        <f>JA7</f>
        <v>22.1</v>
      </c>
      <c r="JB11" s="95">
        <f>JB7</f>
        <v>25.9</v>
      </c>
      <c r="JC11" s="84"/>
      <c r="JD11" s="84"/>
      <c r="JE11" s="84"/>
      <c r="JF11" s="84"/>
      <c r="JG11" s="94" t="s">
        <v>146</v>
      </c>
      <c r="JH11" s="95" t="str">
        <f>JH7</f>
        <v>-</v>
      </c>
      <c r="JI11" s="95" t="str">
        <f>JI7</f>
        <v>-</v>
      </c>
      <c r="JJ11" s="95" t="str">
        <f>JJ7</f>
        <v>-</v>
      </c>
      <c r="JK11" s="95">
        <f>JK7</f>
        <v>0.1</v>
      </c>
      <c r="JL11" s="95">
        <f>JL7</f>
        <v>0</v>
      </c>
      <c r="JM11" s="84"/>
      <c r="JN11" s="84"/>
      <c r="JO11" s="84"/>
      <c r="JP11" s="84"/>
      <c r="JQ11" s="94" t="s">
        <v>150</v>
      </c>
      <c r="JR11" s="95" t="str">
        <f>JR7</f>
        <v>-</v>
      </c>
      <c r="JS11" s="95" t="str">
        <f>JS7</f>
        <v>-</v>
      </c>
      <c r="JT11" s="95" t="str">
        <f>JT7</f>
        <v>-</v>
      </c>
      <c r="JU11" s="95">
        <f>JU7</f>
        <v>607.70000000000005</v>
      </c>
      <c r="JV11" s="95">
        <f>JV7</f>
        <v>494.5</v>
      </c>
      <c r="JW11" s="84"/>
      <c r="JX11" s="84"/>
      <c r="JY11" s="84"/>
      <c r="JZ11" s="84"/>
      <c r="KA11" s="94" t="s">
        <v>155</v>
      </c>
      <c r="KB11" s="95" t="str">
        <f>KB7</f>
        <v>-</v>
      </c>
      <c r="KC11" s="95" t="str">
        <f>KC7</f>
        <v>-</v>
      </c>
      <c r="KD11" s="95" t="str">
        <f>KD7</f>
        <v>-</v>
      </c>
      <c r="KE11" s="95" t="str">
        <f>KE7</f>
        <v>-</v>
      </c>
      <c r="KF11" s="95" t="str">
        <f>KF7</f>
        <v>-</v>
      </c>
      <c r="KG11" s="84"/>
      <c r="KH11" s="84"/>
      <c r="KI11" s="84"/>
      <c r="KJ11" s="84"/>
      <c r="KK11" s="94" t="s">
        <v>148</v>
      </c>
      <c r="KL11" s="95" t="str">
        <f>KL7</f>
        <v>-</v>
      </c>
      <c r="KM11" s="95" t="str">
        <f>KM7</f>
        <v>-</v>
      </c>
      <c r="KN11" s="95" t="str">
        <f>KN7</f>
        <v>-</v>
      </c>
      <c r="KO11" s="95">
        <f>KO7</f>
        <v>100</v>
      </c>
      <c r="KP11" s="95">
        <f>KP7</f>
        <v>100</v>
      </c>
      <c r="KQ11" s="84"/>
      <c r="KR11" s="84"/>
      <c r="KS11" s="84"/>
      <c r="KT11" s="84"/>
      <c r="KU11" s="84"/>
      <c r="KV11" s="94" t="s">
        <v>150</v>
      </c>
      <c r="KW11" s="95" t="str">
        <f>KW7</f>
        <v>-</v>
      </c>
      <c r="KX11" s="95" t="str">
        <f>KX7</f>
        <v>-</v>
      </c>
      <c r="KY11" s="95" t="str">
        <f>KY7</f>
        <v>-</v>
      </c>
      <c r="KZ11" s="95" t="str">
        <f>KZ7</f>
        <v>-</v>
      </c>
      <c r="LA11" s="95" t="str">
        <f>LA7</f>
        <v>-</v>
      </c>
      <c r="LB11" s="84"/>
      <c r="LC11" s="84"/>
      <c r="LD11" s="84"/>
      <c r="LE11" s="84"/>
      <c r="LF11" s="94" t="s">
        <v>150</v>
      </c>
      <c r="LG11" s="95" t="str">
        <f>LG7</f>
        <v>-</v>
      </c>
      <c r="LH11" s="95" t="str">
        <f>LH7</f>
        <v>-</v>
      </c>
      <c r="LI11" s="95" t="str">
        <f>LI7</f>
        <v>-</v>
      </c>
      <c r="LJ11" s="95" t="str">
        <f>LJ7</f>
        <v>-</v>
      </c>
      <c r="LK11" s="95" t="str">
        <f>LK7</f>
        <v>-</v>
      </c>
      <c r="LL11" s="84"/>
      <c r="LM11" s="84"/>
      <c r="LN11" s="84"/>
      <c r="LO11" s="84"/>
      <c r="LP11" s="94" t="s">
        <v>149</v>
      </c>
      <c r="LQ11" s="95" t="str">
        <f>LQ7</f>
        <v>-</v>
      </c>
      <c r="LR11" s="95" t="str">
        <f>LR7</f>
        <v>-</v>
      </c>
      <c r="LS11" s="95" t="str">
        <f>LS7</f>
        <v>-</v>
      </c>
      <c r="LT11" s="95" t="str">
        <f>LT7</f>
        <v>-</v>
      </c>
      <c r="LU11" s="95" t="str">
        <f>LU7</f>
        <v>-</v>
      </c>
      <c r="LV11" s="84"/>
      <c r="LW11" s="84"/>
      <c r="LX11" s="84"/>
      <c r="LY11" s="84"/>
      <c r="LZ11" s="94" t="s">
        <v>148</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t="str">
        <f>BD7</f>
        <v>-</v>
      </c>
      <c r="AZ12" s="95" t="str">
        <f>BE7</f>
        <v>-</v>
      </c>
      <c r="BA12" s="95" t="str">
        <f>BF7</f>
        <v>-</v>
      </c>
      <c r="BB12" s="95">
        <f>BG7</f>
        <v>134.69999999999999</v>
      </c>
      <c r="BC12" s="95">
        <f>BH7</f>
        <v>141.80000000000001</v>
      </c>
      <c r="BD12" s="84"/>
      <c r="BE12" s="84"/>
      <c r="BF12" s="84"/>
      <c r="BG12" s="84"/>
      <c r="BH12" s="84"/>
      <c r="BI12" s="94" t="s">
        <v>158</v>
      </c>
      <c r="BJ12" s="95" t="str">
        <f>BO7</f>
        <v>-</v>
      </c>
      <c r="BK12" s="95" t="str">
        <f>BP7</f>
        <v>-</v>
      </c>
      <c r="BL12" s="95" t="str">
        <f>BQ7</f>
        <v>-</v>
      </c>
      <c r="BM12" s="95">
        <f>BR7</f>
        <v>253.6</v>
      </c>
      <c r="BN12" s="95">
        <f>BS7</f>
        <v>238</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t="str">
        <f>CK7</f>
        <v>-</v>
      </c>
      <c r="CG12" s="95" t="str">
        <f>CL7</f>
        <v>-</v>
      </c>
      <c r="CH12" s="95" t="str">
        <f>CM7</f>
        <v>-</v>
      </c>
      <c r="CI12" s="95">
        <f>CN7</f>
        <v>19066.3</v>
      </c>
      <c r="CJ12" s="95">
        <f>CO7</f>
        <v>18998.7</v>
      </c>
      <c r="CK12" s="84"/>
      <c r="CL12" s="84"/>
      <c r="CM12" s="84"/>
      <c r="CN12" s="84"/>
      <c r="CO12" s="94" t="s">
        <v>161</v>
      </c>
      <c r="CP12" s="96" t="str">
        <f>CU7</f>
        <v>-</v>
      </c>
      <c r="CQ12" s="96" t="str">
        <f>CV7</f>
        <v>-</v>
      </c>
      <c r="CR12" s="96" t="str">
        <f>CW7</f>
        <v>-</v>
      </c>
      <c r="CS12" s="96">
        <f>CX7</f>
        <v>33434</v>
      </c>
      <c r="CT12" s="96">
        <f>CY7</f>
        <v>36820</v>
      </c>
      <c r="CU12" s="84"/>
      <c r="CV12" s="84"/>
      <c r="CW12" s="84"/>
      <c r="CX12" s="84"/>
      <c r="CY12" s="84"/>
      <c r="CZ12" s="94" t="s">
        <v>162</v>
      </c>
      <c r="DA12" s="95" t="str">
        <f>DF7</f>
        <v>-</v>
      </c>
      <c r="DB12" s="95" t="str">
        <f>DG7</f>
        <v>-</v>
      </c>
      <c r="DC12" s="95" t="str">
        <f>DH7</f>
        <v>-</v>
      </c>
      <c r="DD12" s="95">
        <f>DI7</f>
        <v>30.1</v>
      </c>
      <c r="DE12" s="95">
        <f>DJ7</f>
        <v>30.3</v>
      </c>
      <c r="DF12" s="84"/>
      <c r="DG12" s="84"/>
      <c r="DH12" s="84"/>
      <c r="DI12" s="84"/>
      <c r="DJ12" s="94" t="s">
        <v>163</v>
      </c>
      <c r="DK12" s="95" t="str">
        <f>DP7</f>
        <v>-</v>
      </c>
      <c r="DL12" s="95" t="str">
        <f>DQ7</f>
        <v>-</v>
      </c>
      <c r="DM12" s="95" t="str">
        <f>DR7</f>
        <v>-</v>
      </c>
      <c r="DN12" s="95">
        <f>DS7</f>
        <v>5.3</v>
      </c>
      <c r="DO12" s="95">
        <f>DT7</f>
        <v>6.4</v>
      </c>
      <c r="DP12" s="84"/>
      <c r="DQ12" s="84"/>
      <c r="DR12" s="84"/>
      <c r="DS12" s="84"/>
      <c r="DT12" s="94" t="s">
        <v>163</v>
      </c>
      <c r="DU12" s="95" t="str">
        <f>DZ7</f>
        <v>-</v>
      </c>
      <c r="DV12" s="95" t="str">
        <f>EA7</f>
        <v>-</v>
      </c>
      <c r="DW12" s="95" t="str">
        <f>EB7</f>
        <v>-</v>
      </c>
      <c r="DX12" s="95">
        <f>EC7</f>
        <v>173.7</v>
      </c>
      <c r="DY12" s="95">
        <f>ED7</f>
        <v>160.19999999999999</v>
      </c>
      <c r="DZ12" s="84"/>
      <c r="EA12" s="84"/>
      <c r="EB12" s="84"/>
      <c r="EC12" s="84"/>
      <c r="ED12" s="94" t="s">
        <v>163</v>
      </c>
      <c r="EE12" s="95" t="str">
        <f>EJ7</f>
        <v>-</v>
      </c>
      <c r="EF12" s="95" t="str">
        <f>EK7</f>
        <v>-</v>
      </c>
      <c r="EG12" s="95" t="str">
        <f>EL7</f>
        <v>-</v>
      </c>
      <c r="EH12" s="95" t="str">
        <f>EM7</f>
        <v>-</v>
      </c>
      <c r="EI12" s="95" t="str">
        <f>EN7</f>
        <v>-</v>
      </c>
      <c r="EJ12" s="84"/>
      <c r="EK12" s="84"/>
      <c r="EL12" s="84"/>
      <c r="EM12" s="84"/>
      <c r="EN12" s="94" t="s">
        <v>163</v>
      </c>
      <c r="EO12" s="95" t="str">
        <f>ET7</f>
        <v>-</v>
      </c>
      <c r="EP12" s="95" t="str">
        <f>EU7</f>
        <v>-</v>
      </c>
      <c r="EQ12" s="95" t="str">
        <f>EV7</f>
        <v>-</v>
      </c>
      <c r="ER12" s="95">
        <f>EW7</f>
        <v>82.6</v>
      </c>
      <c r="ES12" s="95">
        <f>EX7</f>
        <v>83.2</v>
      </c>
      <c r="ET12" s="84"/>
      <c r="EU12" s="84"/>
      <c r="EV12" s="84"/>
      <c r="EW12" s="84"/>
      <c r="EX12" s="84"/>
      <c r="EY12" s="94" t="s">
        <v>163</v>
      </c>
      <c r="EZ12" s="95" t="str">
        <f>IF($EZ$8,FE7,"-")</f>
        <v>-</v>
      </c>
      <c r="FA12" s="95" t="str">
        <f>IF($EZ$8,FF7,"-")</f>
        <v>-</v>
      </c>
      <c r="FB12" s="95" t="str">
        <f>IF($EZ$8,FG7,"-")</f>
        <v>-</v>
      </c>
      <c r="FC12" s="95" t="str">
        <f>IF($EZ$8,FH7,"-")</f>
        <v>-</v>
      </c>
      <c r="FD12" s="95" t="str">
        <f>IF($EZ$8,FI7,"-")</f>
        <v>-</v>
      </c>
      <c r="FE12" s="84"/>
      <c r="FF12" s="84"/>
      <c r="FG12" s="84"/>
      <c r="FH12" s="84"/>
      <c r="FI12" s="94" t="s">
        <v>163</v>
      </c>
      <c r="FJ12" s="95" t="str">
        <f>IF($FJ$8,FO7,"-")</f>
        <v>-</v>
      </c>
      <c r="FK12" s="95" t="str">
        <f>IF($FJ$8,FP7,"-")</f>
        <v>-</v>
      </c>
      <c r="FL12" s="95" t="str">
        <f>IF($FJ$8,FQ7,"-")</f>
        <v>-</v>
      </c>
      <c r="FM12" s="95" t="str">
        <f>IF($FJ$8,FR7,"-")</f>
        <v>-</v>
      </c>
      <c r="FN12" s="95" t="str">
        <f>IF($FJ$8,FS7,"-")</f>
        <v>-</v>
      </c>
      <c r="FO12" s="84"/>
      <c r="FP12" s="84"/>
      <c r="FQ12" s="84"/>
      <c r="FR12" s="84"/>
      <c r="FS12" s="94" t="s">
        <v>163</v>
      </c>
      <c r="FT12" s="95" t="str">
        <f>IF($FT$8,FY7,"-")</f>
        <v>-</v>
      </c>
      <c r="FU12" s="95" t="str">
        <f>IF($FT$8,FZ7,"-")</f>
        <v>-</v>
      </c>
      <c r="FV12" s="95" t="str">
        <f>IF($FT$8,GA7,"-")</f>
        <v>-</v>
      </c>
      <c r="FW12" s="95" t="str">
        <f>IF($FT$8,GB7,"-")</f>
        <v>-</v>
      </c>
      <c r="FX12" s="95" t="str">
        <f>IF($FT$8,GC7,"-")</f>
        <v>-</v>
      </c>
      <c r="FY12" s="84"/>
      <c r="FZ12" s="84"/>
      <c r="GA12" s="84"/>
      <c r="GB12" s="84"/>
      <c r="GC12" s="94" t="s">
        <v>162</v>
      </c>
      <c r="GD12" s="95" t="str">
        <f>IF($GD$8,GI7,"-")</f>
        <v>-</v>
      </c>
      <c r="GE12" s="95" t="str">
        <f>IF($GD$8,GJ7,"-")</f>
        <v>-</v>
      </c>
      <c r="GF12" s="95" t="str">
        <f>IF($GD$8,GK7,"-")</f>
        <v>-</v>
      </c>
      <c r="GG12" s="95" t="str">
        <f>IF($GD$8,GL7,"-")</f>
        <v>-</v>
      </c>
      <c r="GH12" s="95" t="str">
        <f>IF($GD$8,GM7,"-")</f>
        <v>-</v>
      </c>
      <c r="GI12" s="84"/>
      <c r="GJ12" s="84"/>
      <c r="GK12" s="84"/>
      <c r="GL12" s="84"/>
      <c r="GM12" s="94" t="s">
        <v>163</v>
      </c>
      <c r="GN12" s="95" t="str">
        <f>IF($GN$8,GS7,"-")</f>
        <v>-</v>
      </c>
      <c r="GO12" s="95" t="str">
        <f>IF($GN$8,GT7,"-")</f>
        <v>-</v>
      </c>
      <c r="GP12" s="95" t="str">
        <f>IF($GN$8,GU7,"-")</f>
        <v>-</v>
      </c>
      <c r="GQ12" s="95" t="str">
        <f>IF($GN$8,GV7,"-")</f>
        <v>-</v>
      </c>
      <c r="GR12" s="95" t="str">
        <f>IF($GN$8,GW7,"-")</f>
        <v>-</v>
      </c>
      <c r="GS12" s="84"/>
      <c r="GT12" s="84"/>
      <c r="GU12" s="84"/>
      <c r="GV12" s="84"/>
      <c r="GW12" s="84"/>
      <c r="GX12" s="94" t="s">
        <v>162</v>
      </c>
      <c r="GY12" s="95" t="str">
        <f>IF($GY$8,HD7,"-")</f>
        <v>-</v>
      </c>
      <c r="GZ12" s="95" t="str">
        <f>IF($GY$8,HE7,"-")</f>
        <v>-</v>
      </c>
      <c r="HA12" s="95" t="str">
        <f>IF($GY$8,HF7,"-")</f>
        <v>-</v>
      </c>
      <c r="HB12" s="95" t="str">
        <f>IF($GY$8,HG7,"-")</f>
        <v>-</v>
      </c>
      <c r="HC12" s="95" t="str">
        <f>IF($GY$8,HH7,"-")</f>
        <v>-</v>
      </c>
      <c r="HD12" s="84"/>
      <c r="HE12" s="84"/>
      <c r="HF12" s="84"/>
      <c r="HG12" s="84"/>
      <c r="HH12" s="94" t="s">
        <v>163</v>
      </c>
      <c r="HI12" s="95" t="str">
        <f>IF($HI$8,HN7,"-")</f>
        <v>-</v>
      </c>
      <c r="HJ12" s="95" t="str">
        <f>IF($HI$8,HO7,"-")</f>
        <v>-</v>
      </c>
      <c r="HK12" s="95" t="str">
        <f>IF($HI$8,HP7,"-")</f>
        <v>-</v>
      </c>
      <c r="HL12" s="95" t="str">
        <f>IF($HI$8,HQ7,"-")</f>
        <v>-</v>
      </c>
      <c r="HM12" s="95" t="str">
        <f>IF($HI$8,HR7,"-")</f>
        <v>-</v>
      </c>
      <c r="HN12" s="84"/>
      <c r="HO12" s="84"/>
      <c r="HP12" s="84"/>
      <c r="HQ12" s="84"/>
      <c r="HR12" s="94" t="s">
        <v>163</v>
      </c>
      <c r="HS12" s="95" t="str">
        <f>IF($HS$8,HX7,"-")</f>
        <v>-</v>
      </c>
      <c r="HT12" s="95" t="str">
        <f>IF($HS$8,HY7,"-")</f>
        <v>-</v>
      </c>
      <c r="HU12" s="95" t="str">
        <f>IF($HS$8,HZ7,"-")</f>
        <v>-</v>
      </c>
      <c r="HV12" s="95" t="str">
        <f>IF($HS$8,IA7,"-")</f>
        <v>-</v>
      </c>
      <c r="HW12" s="95" t="str">
        <f>IF($HS$8,IB7,"-")</f>
        <v>-</v>
      </c>
      <c r="HX12" s="84"/>
      <c r="HY12" s="84"/>
      <c r="HZ12" s="84"/>
      <c r="IA12" s="84"/>
      <c r="IB12" s="94" t="s">
        <v>164</v>
      </c>
      <c r="IC12" s="95" t="str">
        <f>IF($IC$8,IH7,"-")</f>
        <v>-</v>
      </c>
      <c r="ID12" s="95" t="str">
        <f>IF($IC$8,II7,"-")</f>
        <v>-</v>
      </c>
      <c r="IE12" s="95" t="str">
        <f>IF($IC$8,IJ7,"-")</f>
        <v>-</v>
      </c>
      <c r="IF12" s="95" t="str">
        <f>IF($IC$8,IK7,"-")</f>
        <v>-</v>
      </c>
      <c r="IG12" s="95" t="str">
        <f>IF($IC$8,IL7,"-")</f>
        <v>-</v>
      </c>
      <c r="IH12" s="84"/>
      <c r="II12" s="84"/>
      <c r="IJ12" s="84"/>
      <c r="IK12" s="84"/>
      <c r="IL12" s="94" t="s">
        <v>163</v>
      </c>
      <c r="IM12" s="95" t="str">
        <f>IF($IM$8,IR7,"-")</f>
        <v>-</v>
      </c>
      <c r="IN12" s="95" t="str">
        <f>IF($IM$8,IS7,"-")</f>
        <v>-</v>
      </c>
      <c r="IO12" s="95" t="str">
        <f>IF($IM$8,IT7,"-")</f>
        <v>-</v>
      </c>
      <c r="IP12" s="95" t="str">
        <f>IF($IM$8,IU7,"-")</f>
        <v>-</v>
      </c>
      <c r="IQ12" s="95" t="str">
        <f>IF($IM$8,IV7,"-")</f>
        <v>-</v>
      </c>
      <c r="IR12" s="84"/>
      <c r="IS12" s="84"/>
      <c r="IT12" s="84"/>
      <c r="IU12" s="84"/>
      <c r="IV12" s="84"/>
      <c r="IW12" s="94" t="s">
        <v>163</v>
      </c>
      <c r="IX12" s="95" t="str">
        <f>IF($IX$8,JC7,"-")</f>
        <v>-</v>
      </c>
      <c r="IY12" s="95" t="str">
        <f>IF($IX$8,JD7,"-")</f>
        <v>-</v>
      </c>
      <c r="IZ12" s="95" t="str">
        <f>IF($IX$8,JE7,"-")</f>
        <v>-</v>
      </c>
      <c r="JA12" s="95">
        <f>IF($IX$8,JF7,"-")</f>
        <v>11.1</v>
      </c>
      <c r="JB12" s="95">
        <f>IF($IX$8,JG7,"-")</f>
        <v>13.6</v>
      </c>
      <c r="JC12" s="84"/>
      <c r="JD12" s="84"/>
      <c r="JE12" s="84"/>
      <c r="JF12" s="84"/>
      <c r="JG12" s="94" t="s">
        <v>163</v>
      </c>
      <c r="JH12" s="95" t="str">
        <f>IF($JH$8,JM7,"-")</f>
        <v>-</v>
      </c>
      <c r="JI12" s="95" t="str">
        <f>IF($JH$8,JN7,"-")</f>
        <v>-</v>
      </c>
      <c r="JJ12" s="95" t="str">
        <f>IF($JH$8,JO7,"-")</f>
        <v>-</v>
      </c>
      <c r="JK12" s="95">
        <f>IF($JH$8,JP7,"-")</f>
        <v>26</v>
      </c>
      <c r="JL12" s="95">
        <f>IF($JH$8,JQ7,"-")</f>
        <v>23.4</v>
      </c>
      <c r="JM12" s="84"/>
      <c r="JN12" s="84"/>
      <c r="JO12" s="84"/>
      <c r="JP12" s="84"/>
      <c r="JQ12" s="94" t="s">
        <v>164</v>
      </c>
      <c r="JR12" s="95" t="str">
        <f>IF($JR$8,JW7,"-")</f>
        <v>-</v>
      </c>
      <c r="JS12" s="95" t="str">
        <f>IF($JR$8,JX7,"-")</f>
        <v>-</v>
      </c>
      <c r="JT12" s="95" t="str">
        <f>IF($JR$8,JY7,"-")</f>
        <v>-</v>
      </c>
      <c r="JU12" s="95">
        <f>IF($JR$8,JZ7,"-")</f>
        <v>409.1</v>
      </c>
      <c r="JV12" s="95">
        <f>IF($JR$8,KA7,"-")</f>
        <v>329.7</v>
      </c>
      <c r="JW12" s="84"/>
      <c r="JX12" s="84"/>
      <c r="JY12" s="84"/>
      <c r="JZ12" s="84"/>
      <c r="KA12" s="94" t="s">
        <v>162</v>
      </c>
      <c r="KB12" s="95" t="str">
        <f>IF($KB$8,KG7,"-")</f>
        <v>-</v>
      </c>
      <c r="KC12" s="95" t="str">
        <f>IF($KB$8,KH7,"-")</f>
        <v>-</v>
      </c>
      <c r="KD12" s="95" t="str">
        <f>IF($KB$8,KI7,"-")</f>
        <v>-</v>
      </c>
      <c r="KE12" s="95" t="str">
        <f>IF($KB$8,KJ7,"-")</f>
        <v>-</v>
      </c>
      <c r="KF12" s="95" t="str">
        <f>IF($KB$8,KK7,"-")</f>
        <v>-</v>
      </c>
      <c r="KG12" s="84"/>
      <c r="KH12" s="84"/>
      <c r="KI12" s="84"/>
      <c r="KJ12" s="84"/>
      <c r="KK12" s="94" t="s">
        <v>164</v>
      </c>
      <c r="KL12" s="95" t="str">
        <f>IF($KL$8,KQ7,"-")</f>
        <v>-</v>
      </c>
      <c r="KM12" s="95" t="str">
        <f>IF($KL$8,KR7,"-")</f>
        <v>-</v>
      </c>
      <c r="KN12" s="95" t="str">
        <f>IF($KL$8,KS7,"-")</f>
        <v>-</v>
      </c>
      <c r="KO12" s="95">
        <f>IF($KL$8,KT7,"-")</f>
        <v>95.9</v>
      </c>
      <c r="KP12" s="95">
        <f>IF($KL$8,KU7,"-")</f>
        <v>95.2</v>
      </c>
      <c r="KQ12" s="84"/>
      <c r="KR12" s="84"/>
      <c r="KS12" s="84"/>
      <c r="KT12" s="84"/>
      <c r="KU12" s="84"/>
      <c r="KV12" s="94" t="s">
        <v>163</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162</v>
      </c>
      <c r="LQ12" s="95" t="str">
        <f>IF($LQ$8,LV7,"-")</f>
        <v>-</v>
      </c>
      <c r="LR12" s="95" t="str">
        <f>IF($LQ$8,LW7,"-")</f>
        <v>-</v>
      </c>
      <c r="LS12" s="95" t="str">
        <f>IF($LQ$8,LX7,"-")</f>
        <v>-</v>
      </c>
      <c r="LT12" s="95" t="str">
        <f>IF($LQ$8,LY7,"-")</f>
        <v>-</v>
      </c>
      <c r="LU12" s="95" t="str">
        <f>IF($LQ$8,LZ7,"-")</f>
        <v>-</v>
      </c>
      <c r="LV12" s="84"/>
      <c r="LW12" s="84"/>
      <c r="LX12" s="84"/>
      <c r="LY12" s="84"/>
      <c r="LZ12" s="94" t="s">
        <v>163</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165</v>
      </c>
      <c r="AY13" s="95">
        <f>$BI$7</f>
        <v>100</v>
      </c>
      <c r="AZ13" s="95">
        <f>$BI$7</f>
        <v>100</v>
      </c>
      <c r="BA13" s="95">
        <f>$BI$7</f>
        <v>100</v>
      </c>
      <c r="BB13" s="95">
        <f>$BI$7</f>
        <v>100</v>
      </c>
      <c r="BC13" s="95">
        <f>$BI$7</f>
        <v>100</v>
      </c>
      <c r="BD13" s="84"/>
      <c r="BE13" s="84"/>
      <c r="BF13" s="84"/>
      <c r="BG13" s="84"/>
      <c r="BH13" s="84"/>
      <c r="BI13" s="94" t="s">
        <v>165</v>
      </c>
      <c r="BJ13" s="95">
        <f>$BT$7</f>
        <v>100</v>
      </c>
      <c r="BK13" s="95">
        <f>$BT$7</f>
        <v>100</v>
      </c>
      <c r="BL13" s="95">
        <f>$BT$7</f>
        <v>100</v>
      </c>
      <c r="BM13" s="95">
        <f>$BT$7</f>
        <v>100</v>
      </c>
      <c r="BN13" s="95">
        <f>$BT$7</f>
        <v>100</v>
      </c>
      <c r="BO13" s="84"/>
      <c r="BP13" s="84"/>
      <c r="BQ13" s="84"/>
      <c r="BR13" s="84"/>
      <c r="BS13" s="84"/>
      <c r="BT13" s="94" t="s">
        <v>165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166</v>
      </c>
      <c r="C14" s="99"/>
      <c r="D14" s="100"/>
      <c r="E14" s="99"/>
      <c r="F14" s="197" t="s">
        <v>167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168</v>
      </c>
      <c r="C15" s="196"/>
      <c r="D15" s="100"/>
      <c r="E15" s="97">
        <v>1</v>
      </c>
      <c r="F15" s="196" t="s">
        <v>169</v>
      </c>
      <c r="G15" s="196"/>
      <c r="H15" s="102" t="s">
        <v>170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171</v>
      </c>
      <c r="AY15" s="103"/>
      <c r="AZ15" s="103"/>
      <c r="BA15" s="103"/>
      <c r="BB15" s="103"/>
      <c r="BC15" s="103"/>
      <c r="BD15" s="100"/>
      <c r="BE15" s="100"/>
      <c r="BF15" s="100"/>
      <c r="BG15" s="100"/>
      <c r="BH15" s="100"/>
      <c r="BI15" s="101" t="s">
        <v>171</v>
      </c>
      <c r="BJ15" s="103"/>
      <c r="BK15" s="103"/>
      <c r="BL15" s="103"/>
      <c r="BM15" s="103"/>
      <c r="BN15" s="103"/>
      <c r="BO15" s="100"/>
      <c r="BP15" s="100"/>
      <c r="BQ15" s="100"/>
      <c r="BR15" s="100"/>
      <c r="BS15" s="100"/>
      <c r="BT15" s="101" t="s">
        <v>171</v>
      </c>
      <c r="BU15" s="103"/>
      <c r="BV15" s="103"/>
      <c r="BW15" s="103"/>
      <c r="BX15" s="103"/>
      <c r="BY15" s="103"/>
      <c r="BZ15" s="100"/>
      <c r="CA15" s="100"/>
      <c r="CB15" s="100"/>
      <c r="CC15" s="100"/>
      <c r="CD15" s="100"/>
      <c r="CE15" s="101" t="s">
        <v>171</v>
      </c>
      <c r="CF15" s="103"/>
      <c r="CG15" s="103"/>
      <c r="CH15" s="103"/>
      <c r="CI15" s="103"/>
      <c r="CJ15" s="103"/>
      <c r="CK15" s="100"/>
      <c r="CL15" s="100"/>
      <c r="CM15" s="100"/>
      <c r="CN15" s="100"/>
      <c r="CO15" s="101" t="s">
        <v>171</v>
      </c>
      <c r="CP15" s="103"/>
      <c r="CQ15" s="103"/>
      <c r="CR15" s="103"/>
      <c r="CS15" s="103"/>
      <c r="CT15" s="103"/>
      <c r="CU15" s="100"/>
      <c r="CV15" s="100"/>
      <c r="CW15" s="100"/>
      <c r="CX15" s="100"/>
      <c r="CY15" s="100"/>
      <c r="CZ15" s="101" t="s">
        <v>171</v>
      </c>
      <c r="DA15" s="103"/>
      <c r="DB15" s="103"/>
      <c r="DC15" s="103"/>
      <c r="DD15" s="103"/>
      <c r="DE15" s="103"/>
      <c r="DF15" s="100"/>
      <c r="DG15" s="100"/>
      <c r="DH15" s="100"/>
      <c r="DI15" s="100"/>
      <c r="DJ15" s="101" t="s">
        <v>171</v>
      </c>
      <c r="DK15" s="103"/>
      <c r="DL15" s="103"/>
      <c r="DM15" s="103"/>
      <c r="DN15" s="103"/>
      <c r="DO15" s="103"/>
      <c r="DP15" s="100"/>
      <c r="DQ15" s="100"/>
      <c r="DR15" s="100"/>
      <c r="DS15" s="100"/>
      <c r="DT15" s="101" t="s">
        <v>171</v>
      </c>
      <c r="DU15" s="103"/>
      <c r="DV15" s="103"/>
      <c r="DW15" s="103"/>
      <c r="DX15" s="103"/>
      <c r="DY15" s="103"/>
      <c r="DZ15" s="100"/>
      <c r="EA15" s="100"/>
      <c r="EB15" s="100"/>
      <c r="EC15" s="100"/>
      <c r="ED15" s="101" t="s">
        <v>171</v>
      </c>
      <c r="EE15" s="103"/>
      <c r="EF15" s="103"/>
      <c r="EG15" s="103"/>
      <c r="EH15" s="103"/>
      <c r="EI15" s="103"/>
      <c r="EJ15" s="100"/>
      <c r="EK15" s="100"/>
      <c r="EL15" s="100"/>
      <c r="EM15" s="100"/>
      <c r="EN15" s="101" t="s">
        <v>171</v>
      </c>
      <c r="EO15" s="103"/>
      <c r="EP15" s="103"/>
      <c r="EQ15" s="103"/>
      <c r="ER15" s="103"/>
      <c r="ES15" s="103"/>
      <c r="ET15" s="100"/>
      <c r="EU15" s="100"/>
      <c r="EV15" s="100"/>
      <c r="EW15" s="100"/>
      <c r="EX15" s="100"/>
      <c r="EY15" s="101" t="s">
        <v>171</v>
      </c>
      <c r="EZ15" s="103"/>
      <c r="FA15" s="103"/>
      <c r="FB15" s="103"/>
      <c r="FC15" s="103"/>
      <c r="FD15" s="103"/>
      <c r="FE15" s="100"/>
      <c r="FF15" s="100"/>
      <c r="FG15" s="100"/>
      <c r="FH15" s="100"/>
      <c r="FI15" s="101" t="s">
        <v>171</v>
      </c>
      <c r="FJ15" s="103"/>
      <c r="FK15" s="103"/>
      <c r="FL15" s="103"/>
      <c r="FM15" s="103"/>
      <c r="FN15" s="103"/>
      <c r="FO15" s="100"/>
      <c r="FP15" s="100"/>
      <c r="FQ15" s="100"/>
      <c r="FR15" s="100"/>
      <c r="FS15" s="101" t="s">
        <v>171</v>
      </c>
      <c r="FT15" s="103"/>
      <c r="FU15" s="103"/>
      <c r="FV15" s="103"/>
      <c r="FW15" s="103"/>
      <c r="FX15" s="103"/>
      <c r="FY15" s="100"/>
      <c r="FZ15" s="100"/>
      <c r="GA15" s="100"/>
      <c r="GB15" s="100"/>
      <c r="GC15" s="101" t="s">
        <v>171</v>
      </c>
      <c r="GD15" s="103"/>
      <c r="GE15" s="103"/>
      <c r="GF15" s="103"/>
      <c r="GG15" s="103"/>
      <c r="GH15" s="103"/>
      <c r="GI15" s="100"/>
      <c r="GJ15" s="100"/>
      <c r="GK15" s="100"/>
      <c r="GL15" s="100"/>
      <c r="GM15" s="101" t="s">
        <v>171</v>
      </c>
      <c r="GN15" s="103"/>
      <c r="GO15" s="103"/>
      <c r="GP15" s="103"/>
      <c r="GQ15" s="103"/>
      <c r="GR15" s="103"/>
      <c r="GS15" s="100"/>
      <c r="GT15" s="100"/>
      <c r="GU15" s="100"/>
      <c r="GV15" s="100"/>
      <c r="GW15" s="100"/>
      <c r="GX15" s="101" t="s">
        <v>171</v>
      </c>
      <c r="GY15" s="103"/>
      <c r="GZ15" s="103"/>
      <c r="HA15" s="103"/>
      <c r="HB15" s="103"/>
      <c r="HC15" s="103"/>
      <c r="HD15" s="100"/>
      <c r="HE15" s="100"/>
      <c r="HF15" s="100"/>
      <c r="HG15" s="100"/>
      <c r="HH15" s="101" t="s">
        <v>171</v>
      </c>
      <c r="HI15" s="103"/>
      <c r="HJ15" s="103"/>
      <c r="HK15" s="103"/>
      <c r="HL15" s="103"/>
      <c r="HM15" s="103"/>
      <c r="HN15" s="100"/>
      <c r="HO15" s="100"/>
      <c r="HP15" s="100"/>
      <c r="HQ15" s="100"/>
      <c r="HR15" s="101" t="s">
        <v>171</v>
      </c>
      <c r="HS15" s="103"/>
      <c r="HT15" s="103"/>
      <c r="HU15" s="103"/>
      <c r="HV15" s="103"/>
      <c r="HW15" s="103"/>
      <c r="HX15" s="100"/>
      <c r="HY15" s="100"/>
      <c r="HZ15" s="100"/>
      <c r="IA15" s="100"/>
      <c r="IB15" s="101" t="s">
        <v>171</v>
      </c>
      <c r="IC15" s="103"/>
      <c r="ID15" s="103"/>
      <c r="IE15" s="103"/>
      <c r="IF15" s="103"/>
      <c r="IG15" s="103"/>
      <c r="IH15" s="100"/>
      <c r="II15" s="100"/>
      <c r="IJ15" s="100"/>
      <c r="IK15" s="100"/>
      <c r="IL15" s="101" t="s">
        <v>171</v>
      </c>
      <c r="IM15" s="103"/>
      <c r="IN15" s="103"/>
      <c r="IO15" s="103"/>
      <c r="IP15" s="103"/>
      <c r="IQ15" s="103"/>
      <c r="IR15" s="100"/>
      <c r="IS15" s="100"/>
      <c r="IT15" s="100"/>
      <c r="IU15" s="100"/>
      <c r="IV15" s="100"/>
      <c r="IW15" s="101" t="s">
        <v>171</v>
      </c>
      <c r="IX15" s="103"/>
      <c r="IY15" s="103"/>
      <c r="IZ15" s="103"/>
      <c r="JA15" s="103"/>
      <c r="JB15" s="103"/>
      <c r="JC15" s="100"/>
      <c r="JD15" s="100"/>
      <c r="JE15" s="100"/>
      <c r="JF15" s="100"/>
      <c r="JG15" s="101" t="s">
        <v>171</v>
      </c>
      <c r="JH15" s="103"/>
      <c r="JI15" s="103"/>
      <c r="JJ15" s="103"/>
      <c r="JK15" s="103"/>
      <c r="JL15" s="103"/>
      <c r="JM15" s="100"/>
      <c r="JN15" s="100"/>
      <c r="JO15" s="100"/>
      <c r="JP15" s="100"/>
      <c r="JQ15" s="101" t="s">
        <v>171</v>
      </c>
      <c r="JR15" s="103"/>
      <c r="JS15" s="103"/>
      <c r="JT15" s="103"/>
      <c r="JU15" s="103"/>
      <c r="JV15" s="103"/>
      <c r="JW15" s="100"/>
      <c r="JX15" s="100"/>
      <c r="JY15" s="100"/>
      <c r="JZ15" s="100"/>
      <c r="KA15" s="101" t="s">
        <v>171</v>
      </c>
      <c r="KB15" s="103"/>
      <c r="KC15" s="103"/>
      <c r="KD15" s="103"/>
      <c r="KE15" s="103"/>
      <c r="KF15" s="103"/>
      <c r="KG15" s="100"/>
      <c r="KH15" s="100"/>
      <c r="KI15" s="100"/>
      <c r="KJ15" s="100"/>
      <c r="KK15" s="101" t="s">
        <v>171</v>
      </c>
      <c r="KL15" s="103"/>
      <c r="KM15" s="103"/>
      <c r="KN15" s="103"/>
      <c r="KO15" s="103"/>
      <c r="KP15" s="103"/>
      <c r="KQ15" s="100"/>
      <c r="KR15" s="100"/>
      <c r="KS15" s="100"/>
      <c r="KT15" s="100"/>
      <c r="KU15" s="100"/>
      <c r="KV15" s="101" t="s">
        <v>171</v>
      </c>
      <c r="KW15" s="103"/>
      <c r="KX15" s="103"/>
      <c r="KY15" s="103"/>
      <c r="KZ15" s="103"/>
      <c r="LA15" s="103"/>
      <c r="LB15" s="100"/>
      <c r="LC15" s="100"/>
      <c r="LD15" s="100"/>
      <c r="LE15" s="100"/>
      <c r="LF15" s="101" t="s">
        <v>171</v>
      </c>
      <c r="LG15" s="103"/>
      <c r="LH15" s="103"/>
      <c r="LI15" s="103"/>
      <c r="LJ15" s="103"/>
      <c r="LK15" s="103"/>
      <c r="LL15" s="100"/>
      <c r="LM15" s="100"/>
      <c r="LN15" s="100"/>
      <c r="LO15" s="100"/>
      <c r="LP15" s="101" t="s">
        <v>171</v>
      </c>
      <c r="LQ15" s="103"/>
      <c r="LR15" s="103"/>
      <c r="LS15" s="103"/>
      <c r="LT15" s="103"/>
      <c r="LU15" s="103"/>
      <c r="LV15" s="100"/>
      <c r="LW15" s="100"/>
      <c r="LX15" s="100"/>
      <c r="LY15" s="100"/>
      <c r="LZ15" s="101" t="s">
        <v>171</v>
      </c>
      <c r="MA15" s="103"/>
      <c r="MB15" s="103"/>
      <c r="MC15" s="103"/>
      <c r="MD15" s="103"/>
      <c r="ME15" s="103"/>
      <c r="MF15" s="100"/>
      <c r="MG15" s="100"/>
      <c r="MH15" s="100"/>
      <c r="MI15" s="100"/>
      <c r="MJ15" s="101" t="s">
        <v>171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172</v>
      </c>
      <c r="C16" s="196"/>
      <c r="D16" s="100"/>
      <c r="E16" s="97">
        <f>E15+1</f>
        <v>2</v>
      </c>
      <c r="F16" s="196" t="s">
        <v>173</v>
      </c>
      <c r="G16" s="196"/>
      <c r="H16" s="102" t="s">
        <v>174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175</v>
      </c>
      <c r="C17" s="196"/>
      <c r="D17" s="100"/>
      <c r="E17" s="97">
        <f t="shared" ref="E17" si="8">E16+1</f>
        <v>3</v>
      </c>
      <c r="F17" s="196" t="s">
        <v>176</v>
      </c>
      <c r="G17" s="196"/>
      <c r="H17" s="102" t="s">
        <v>177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178</v>
      </c>
      <c r="AY17" s="106" t="e">
        <f>IF(AY7="-",NA(),AY7)</f>
        <v>#N/A</v>
      </c>
      <c r="AZ17" s="106" t="e">
        <f t="shared" ref="AZ17:BC17" si="9">IF(AZ7="-",NA(),AZ7)</f>
        <v>#N/A</v>
      </c>
      <c r="BA17" s="106" t="e">
        <f t="shared" si="9"/>
        <v>#N/A</v>
      </c>
      <c r="BB17" s="106">
        <f t="shared" si="9"/>
        <v>202.6</v>
      </c>
      <c r="BC17" s="106">
        <f t="shared" si="9"/>
        <v>200.8</v>
      </c>
      <c r="BD17" s="100"/>
      <c r="BE17" s="100"/>
      <c r="BF17" s="100"/>
      <c r="BG17" s="100"/>
      <c r="BH17" s="100"/>
      <c r="BI17" s="105" t="s">
        <v>179</v>
      </c>
      <c r="BJ17" s="106" t="e">
        <f>IF(BJ7="-",NA(),BJ7)</f>
        <v>#N/A</v>
      </c>
      <c r="BK17" s="106" t="e">
        <f t="shared" ref="BK17:BN17" si="10">IF(BK7="-",NA(),BK7)</f>
        <v>#N/A</v>
      </c>
      <c r="BL17" s="106" t="e">
        <f t="shared" si="10"/>
        <v>#N/A</v>
      </c>
      <c r="BM17" s="106">
        <f t="shared" si="10"/>
        <v>364</v>
      </c>
      <c r="BN17" s="106">
        <f t="shared" si="10"/>
        <v>319</v>
      </c>
      <c r="BO17" s="100"/>
      <c r="BP17" s="100"/>
      <c r="BQ17" s="100"/>
      <c r="BR17" s="100"/>
      <c r="BS17" s="100"/>
      <c r="BT17" s="105" t="s">
        <v>179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179</v>
      </c>
      <c r="CF17" s="106" t="e">
        <f>IF(CF7="-",NA(),CF7)</f>
        <v>#N/A</v>
      </c>
      <c r="CG17" s="106" t="e">
        <f t="shared" ref="CG17:CJ17" si="12">IF(CG7="-",NA(),CG7)</f>
        <v>#N/A</v>
      </c>
      <c r="CH17" s="106" t="e">
        <f t="shared" si="12"/>
        <v>#N/A</v>
      </c>
      <c r="CI17" s="106">
        <f t="shared" si="12"/>
        <v>11793.6</v>
      </c>
      <c r="CJ17" s="106">
        <f t="shared" si="12"/>
        <v>12052</v>
      </c>
      <c r="CK17" s="100"/>
      <c r="CL17" s="100"/>
      <c r="CM17" s="100"/>
      <c r="CN17" s="100"/>
      <c r="CO17" s="105" t="s">
        <v>179</v>
      </c>
      <c r="CP17" s="107" t="e">
        <f>IF(CP7="-",NA(),CP7)</f>
        <v>#N/A</v>
      </c>
      <c r="CQ17" s="107" t="e">
        <f t="shared" ref="CQ17:CT17" si="13">IF(CQ7="-",NA(),CQ7)</f>
        <v>#N/A</v>
      </c>
      <c r="CR17" s="107" t="e">
        <f t="shared" si="13"/>
        <v>#N/A</v>
      </c>
      <c r="CS17" s="107">
        <f t="shared" si="13"/>
        <v>130650</v>
      </c>
      <c r="CT17" s="107">
        <f t="shared" si="13"/>
        <v>146820</v>
      </c>
      <c r="CU17" s="100"/>
      <c r="CV17" s="100"/>
      <c r="CW17" s="100"/>
      <c r="CX17" s="100"/>
      <c r="CY17" s="100"/>
      <c r="CZ17" s="105" t="s">
        <v>179</v>
      </c>
      <c r="DA17" s="106" t="e">
        <f>IF(DA7="-",NA(),DA7)</f>
        <v>#N/A</v>
      </c>
      <c r="DB17" s="106" t="e">
        <f t="shared" ref="DB17:DE17" si="14">IF(DB7="-",NA(),DB7)</f>
        <v>#N/A</v>
      </c>
      <c r="DC17" s="106" t="e">
        <f t="shared" si="14"/>
        <v>#N/A</v>
      </c>
      <c r="DD17" s="106">
        <f t="shared" si="14"/>
        <v>22.1</v>
      </c>
      <c r="DE17" s="106">
        <f t="shared" si="14"/>
        <v>25.9</v>
      </c>
      <c r="DF17" s="100"/>
      <c r="DG17" s="100"/>
      <c r="DH17" s="100"/>
      <c r="DI17" s="100"/>
      <c r="DJ17" s="105" t="s">
        <v>179</v>
      </c>
      <c r="DK17" s="106" t="e">
        <f>IF(DK7="-",NA(),DK7)</f>
        <v>#N/A</v>
      </c>
      <c r="DL17" s="106" t="e">
        <f t="shared" ref="DL17:DO17" si="15">IF(DL7="-",NA(),DL7)</f>
        <v>#N/A</v>
      </c>
      <c r="DM17" s="106" t="e">
        <f t="shared" si="15"/>
        <v>#N/A</v>
      </c>
      <c r="DN17" s="106">
        <f t="shared" si="15"/>
        <v>0.1</v>
      </c>
      <c r="DO17" s="106">
        <f t="shared" si="15"/>
        <v>0</v>
      </c>
      <c r="DP17" s="100"/>
      <c r="DQ17" s="100"/>
      <c r="DR17" s="100"/>
      <c r="DS17" s="100"/>
      <c r="DT17" s="105" t="s">
        <v>179</v>
      </c>
      <c r="DU17" s="106" t="e">
        <f>IF(DU7="-",NA(),DU7)</f>
        <v>#N/A</v>
      </c>
      <c r="DV17" s="106" t="e">
        <f t="shared" ref="DV17:DY17" si="16">IF(DV7="-",NA(),DV7)</f>
        <v>#N/A</v>
      </c>
      <c r="DW17" s="106" t="e">
        <f t="shared" si="16"/>
        <v>#N/A</v>
      </c>
      <c r="DX17" s="106">
        <f t="shared" si="16"/>
        <v>607.70000000000005</v>
      </c>
      <c r="DY17" s="106">
        <f t="shared" si="16"/>
        <v>494.5</v>
      </c>
      <c r="DZ17" s="100"/>
      <c r="EA17" s="100"/>
      <c r="EB17" s="100"/>
      <c r="EC17" s="100"/>
      <c r="ED17" s="105" t="s">
        <v>179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179</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179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179</v>
      </c>
      <c r="IX17" s="106" t="e">
        <f>IF(IX7="-",NA(),IX7)</f>
        <v>#N/A</v>
      </c>
      <c r="IY17" s="106" t="e">
        <f t="shared" ref="IY17:JB17" si="29">IF(IY7="-",NA(),IY7)</f>
        <v>#N/A</v>
      </c>
      <c r="IZ17" s="106" t="e">
        <f t="shared" si="29"/>
        <v>#N/A</v>
      </c>
      <c r="JA17" s="106">
        <f t="shared" si="29"/>
        <v>22.1</v>
      </c>
      <c r="JB17" s="106">
        <f t="shared" si="29"/>
        <v>25.9</v>
      </c>
      <c r="JC17" s="100"/>
      <c r="JD17" s="100"/>
      <c r="JE17" s="100"/>
      <c r="JF17" s="100"/>
      <c r="JG17" s="105" t="s">
        <v>179</v>
      </c>
      <c r="JH17" s="106" t="e">
        <f>IF(JH7="-",NA(),JH7)</f>
        <v>#N/A</v>
      </c>
      <c r="JI17" s="106" t="e">
        <f t="shared" ref="JI17:JL17" si="30">IF(JI7="-",NA(),JI7)</f>
        <v>#N/A</v>
      </c>
      <c r="JJ17" s="106" t="e">
        <f t="shared" si="30"/>
        <v>#N/A</v>
      </c>
      <c r="JK17" s="106">
        <f t="shared" si="30"/>
        <v>0.1</v>
      </c>
      <c r="JL17" s="106">
        <f t="shared" si="30"/>
        <v>0</v>
      </c>
      <c r="JM17" s="100"/>
      <c r="JN17" s="100"/>
      <c r="JO17" s="100"/>
      <c r="JP17" s="100"/>
      <c r="JQ17" s="105" t="s">
        <v>179</v>
      </c>
      <c r="JR17" s="106" t="e">
        <f>IF(JR7="-",NA(),JR7)</f>
        <v>#N/A</v>
      </c>
      <c r="JS17" s="106" t="e">
        <f t="shared" ref="JS17:JV17" si="31">IF(JS7="-",NA(),JS7)</f>
        <v>#N/A</v>
      </c>
      <c r="JT17" s="106" t="e">
        <f t="shared" si="31"/>
        <v>#N/A</v>
      </c>
      <c r="JU17" s="106">
        <f t="shared" si="31"/>
        <v>607.70000000000005</v>
      </c>
      <c r="JV17" s="106">
        <f t="shared" si="31"/>
        <v>494.5</v>
      </c>
      <c r="JW17" s="100"/>
      <c r="JX17" s="100"/>
      <c r="JY17" s="100"/>
      <c r="JZ17" s="100"/>
      <c r="KA17" s="105" t="s">
        <v>179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179</v>
      </c>
      <c r="KL17" s="106" t="e">
        <f>IF(KL7="-",NA(),KL7)</f>
        <v>#N/A</v>
      </c>
      <c r="KM17" s="106" t="e">
        <f t="shared" ref="KM17:KP17" si="33">IF(KM7="-",NA(),KM7)</f>
        <v>#N/A</v>
      </c>
      <c r="KN17" s="106" t="e">
        <f t="shared" si="33"/>
        <v>#N/A</v>
      </c>
      <c r="KO17" s="106">
        <f t="shared" si="33"/>
        <v>100</v>
      </c>
      <c r="KP17" s="106">
        <f t="shared" si="33"/>
        <v>100</v>
      </c>
      <c r="KQ17" s="100"/>
      <c r="KR17" s="100"/>
      <c r="KS17" s="100"/>
      <c r="KT17" s="100"/>
      <c r="KU17" s="100"/>
      <c r="KV17" s="105" t="s">
        <v>179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180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181</v>
      </c>
      <c r="AY18" s="106" t="e">
        <f>IF(BD7="-",NA(),BD7)</f>
        <v>#N/A</v>
      </c>
      <c r="AZ18" s="106" t="e">
        <f t="shared" ref="AZ18:BC18" si="39">IF(BE7="-",NA(),BE7)</f>
        <v>#N/A</v>
      </c>
      <c r="BA18" s="106" t="e">
        <f t="shared" si="39"/>
        <v>#N/A</v>
      </c>
      <c r="BB18" s="106">
        <f t="shared" si="39"/>
        <v>134.69999999999999</v>
      </c>
      <c r="BC18" s="106">
        <f t="shared" si="39"/>
        <v>141.80000000000001</v>
      </c>
      <c r="BD18" s="100"/>
      <c r="BE18" s="100"/>
      <c r="BF18" s="100"/>
      <c r="BG18" s="100"/>
      <c r="BH18" s="100"/>
      <c r="BI18" s="105" t="s">
        <v>181</v>
      </c>
      <c r="BJ18" s="106" t="e">
        <f>IF(BO7="-",NA(),BO7)</f>
        <v>#N/A</v>
      </c>
      <c r="BK18" s="106" t="e">
        <f t="shared" ref="BK18:BN18" si="40">IF(BP7="-",NA(),BP7)</f>
        <v>#N/A</v>
      </c>
      <c r="BL18" s="106" t="e">
        <f t="shared" si="40"/>
        <v>#N/A</v>
      </c>
      <c r="BM18" s="106">
        <f t="shared" si="40"/>
        <v>253.6</v>
      </c>
      <c r="BN18" s="106">
        <f t="shared" si="40"/>
        <v>238</v>
      </c>
      <c r="BO18" s="100"/>
      <c r="BP18" s="100"/>
      <c r="BQ18" s="100"/>
      <c r="BR18" s="100"/>
      <c r="BS18" s="100"/>
      <c r="BT18" s="105" t="s">
        <v>181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181</v>
      </c>
      <c r="CF18" s="106" t="e">
        <f>IF(CK7="-",NA(),CK7)</f>
        <v>#N/A</v>
      </c>
      <c r="CG18" s="106" t="e">
        <f t="shared" ref="CG18:CJ18" si="42">IF(CL7="-",NA(),CL7)</f>
        <v>#N/A</v>
      </c>
      <c r="CH18" s="106" t="e">
        <f t="shared" si="42"/>
        <v>#N/A</v>
      </c>
      <c r="CI18" s="106">
        <f t="shared" si="42"/>
        <v>19066.3</v>
      </c>
      <c r="CJ18" s="106">
        <f t="shared" si="42"/>
        <v>18998.7</v>
      </c>
      <c r="CK18" s="100"/>
      <c r="CL18" s="100"/>
      <c r="CM18" s="100"/>
      <c r="CN18" s="100"/>
      <c r="CO18" s="105" t="s">
        <v>181</v>
      </c>
      <c r="CP18" s="107" t="e">
        <f>IF(CU7="-",NA(),CU7)</f>
        <v>#N/A</v>
      </c>
      <c r="CQ18" s="107" t="e">
        <f t="shared" ref="CQ18:CT18" si="43">IF(CV7="-",NA(),CV7)</f>
        <v>#N/A</v>
      </c>
      <c r="CR18" s="107" t="e">
        <f t="shared" si="43"/>
        <v>#N/A</v>
      </c>
      <c r="CS18" s="107">
        <f t="shared" si="43"/>
        <v>33434</v>
      </c>
      <c r="CT18" s="107">
        <f t="shared" si="43"/>
        <v>36820</v>
      </c>
      <c r="CU18" s="100"/>
      <c r="CV18" s="100"/>
      <c r="CW18" s="100"/>
      <c r="CX18" s="100"/>
      <c r="CY18" s="100"/>
      <c r="CZ18" s="105" t="s">
        <v>181</v>
      </c>
      <c r="DA18" s="106" t="e">
        <f>IF(DF7="-",NA(),DF7)</f>
        <v>#N/A</v>
      </c>
      <c r="DB18" s="106" t="e">
        <f t="shared" ref="DB18:DE18" si="44">IF(DG7="-",NA(),DG7)</f>
        <v>#N/A</v>
      </c>
      <c r="DC18" s="106" t="e">
        <f t="shared" si="44"/>
        <v>#N/A</v>
      </c>
      <c r="DD18" s="106">
        <f t="shared" si="44"/>
        <v>30.1</v>
      </c>
      <c r="DE18" s="106">
        <f t="shared" si="44"/>
        <v>30.3</v>
      </c>
      <c r="DF18" s="100"/>
      <c r="DG18" s="100"/>
      <c r="DH18" s="100"/>
      <c r="DI18" s="100"/>
      <c r="DJ18" s="105" t="s">
        <v>181</v>
      </c>
      <c r="DK18" s="106" t="e">
        <f>IF(DP7="-",NA(),DP7)</f>
        <v>#N/A</v>
      </c>
      <c r="DL18" s="106" t="e">
        <f t="shared" ref="DL18:DO18" si="45">IF(DQ7="-",NA(),DQ7)</f>
        <v>#N/A</v>
      </c>
      <c r="DM18" s="106" t="e">
        <f t="shared" si="45"/>
        <v>#N/A</v>
      </c>
      <c r="DN18" s="106">
        <f t="shared" si="45"/>
        <v>5.3</v>
      </c>
      <c r="DO18" s="106">
        <f t="shared" si="45"/>
        <v>6.4</v>
      </c>
      <c r="DP18" s="100"/>
      <c r="DQ18" s="100"/>
      <c r="DR18" s="100"/>
      <c r="DS18" s="100"/>
      <c r="DT18" s="105" t="s">
        <v>181</v>
      </c>
      <c r="DU18" s="106" t="e">
        <f>IF(DZ7="-",NA(),DZ7)</f>
        <v>#N/A</v>
      </c>
      <c r="DV18" s="106" t="e">
        <f t="shared" ref="DV18:DY18" si="46">IF(EA7="-",NA(),EA7)</f>
        <v>#N/A</v>
      </c>
      <c r="DW18" s="106" t="e">
        <f t="shared" si="46"/>
        <v>#N/A</v>
      </c>
      <c r="DX18" s="106">
        <f t="shared" si="46"/>
        <v>173.7</v>
      </c>
      <c r="DY18" s="106">
        <f t="shared" si="46"/>
        <v>160.19999999999999</v>
      </c>
      <c r="DZ18" s="100"/>
      <c r="EA18" s="100"/>
      <c r="EB18" s="100"/>
      <c r="EC18" s="100"/>
      <c r="ED18" s="105" t="s">
        <v>181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181</v>
      </c>
      <c r="EO18" s="106" t="e">
        <f>IF(ET7="-",NA(),ET7)</f>
        <v>#N/A</v>
      </c>
      <c r="EP18" s="106" t="e">
        <f t="shared" ref="EP18:ES18" si="48">IF(EU7="-",NA(),EU7)</f>
        <v>#N/A</v>
      </c>
      <c r="EQ18" s="106" t="e">
        <f t="shared" si="48"/>
        <v>#N/A</v>
      </c>
      <c r="ER18" s="106">
        <f t="shared" si="48"/>
        <v>82.6</v>
      </c>
      <c r="ES18" s="106">
        <f t="shared" si="48"/>
        <v>83.2</v>
      </c>
      <c r="ET18" s="100"/>
      <c r="EU18" s="100"/>
      <c r="EV18" s="100"/>
      <c r="EW18" s="100"/>
      <c r="EX18" s="100"/>
      <c r="EY18" s="105" t="s">
        <v>182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181</v>
      </c>
      <c r="IX18" s="106" t="e">
        <f>IF(OR(NOT($IX$8),JC7="-"),NA(),JC7)</f>
        <v>#N/A</v>
      </c>
      <c r="IY18" s="106" t="e">
        <f>IF(OR(NOT($IX$8),JD7="-"),NA(),JD7)</f>
        <v>#N/A</v>
      </c>
      <c r="IZ18" s="106" t="e">
        <f>IF(OR(NOT($IX$8),JE7="-"),NA(),JE7)</f>
        <v>#N/A</v>
      </c>
      <c r="JA18" s="106">
        <f>IF(OR(NOT($IX$8),JF7="-"),NA(),JF7)</f>
        <v>11.1</v>
      </c>
      <c r="JB18" s="106">
        <f>IF(OR(NOT($IX$8),JG7="-"),NA(),JG7)</f>
        <v>13.6</v>
      </c>
      <c r="JC18" s="100"/>
      <c r="JD18" s="100"/>
      <c r="JE18" s="100"/>
      <c r="JF18" s="100"/>
      <c r="JG18" s="105" t="s">
        <v>181</v>
      </c>
      <c r="JH18" s="106" t="e">
        <f>IF(OR(NOT($JH$8),JM7="-"),NA(),JM7)</f>
        <v>#N/A</v>
      </c>
      <c r="JI18" s="106" t="e">
        <f>IF(OR(NOT($JH$8),JN7="-"),NA(),JN7)</f>
        <v>#N/A</v>
      </c>
      <c r="JJ18" s="106" t="e">
        <f>IF(OR(NOT($JH$8),JO7="-"),NA(),JO7)</f>
        <v>#N/A</v>
      </c>
      <c r="JK18" s="106">
        <f>IF(OR(NOT($JH$8),JP7="-"),NA(),JP7)</f>
        <v>26</v>
      </c>
      <c r="JL18" s="106">
        <f>IF(OR(NOT($JH$8),JQ7="-"),NA(),JQ7)</f>
        <v>23.4</v>
      </c>
      <c r="JM18" s="100"/>
      <c r="JN18" s="100"/>
      <c r="JO18" s="100"/>
      <c r="JP18" s="100"/>
      <c r="JQ18" s="105" t="s">
        <v>181</v>
      </c>
      <c r="JR18" s="106" t="e">
        <f>IF(OR(NOT($JR$8),JW7="-"),NA(),JW7)</f>
        <v>#N/A</v>
      </c>
      <c r="JS18" s="106" t="e">
        <f>IF(OR(NOT($JR$8),JX7="-"),NA(),JX7)</f>
        <v>#N/A</v>
      </c>
      <c r="JT18" s="106" t="e">
        <f>IF(OR(NOT($JR$8),JY7="-"),NA(),JY7)</f>
        <v>#N/A</v>
      </c>
      <c r="JU18" s="106">
        <f>IF(OR(NOT($JR$8),JZ7="-"),NA(),JZ7)</f>
        <v>409.1</v>
      </c>
      <c r="JV18" s="106">
        <f>IF(OR(NOT($JR$8),KA7="-"),NA(),KA7)</f>
        <v>329.7</v>
      </c>
      <c r="JW18" s="100"/>
      <c r="JX18" s="100"/>
      <c r="JY18" s="100"/>
      <c r="JZ18" s="100"/>
      <c r="KA18" s="105" t="s">
        <v>181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181</v>
      </c>
      <c r="KL18" s="106" t="e">
        <f>IF(OR(NOT($KL$8),KQ7="-"),NA(),KQ7)</f>
        <v>#N/A</v>
      </c>
      <c r="KM18" s="106" t="e">
        <f>IF(OR(NOT($KL$8),KR7="-"),NA(),KR7)</f>
        <v>#N/A</v>
      </c>
      <c r="KN18" s="106" t="e">
        <f>IF(OR(NOT($KL$8),KS7="-"),NA(),KS7)</f>
        <v>#N/A</v>
      </c>
      <c r="KO18" s="106">
        <f>IF(OR(NOT($KL$8),KT7="-"),NA(),KT7)</f>
        <v>95.9</v>
      </c>
      <c r="KP18" s="106">
        <f>IF(OR(NOT($KL$8),KU7="-"),NA(),KU7)</f>
        <v>95.2</v>
      </c>
      <c r="KQ18" s="100"/>
      <c r="KR18" s="100"/>
      <c r="KS18" s="100"/>
      <c r="KT18" s="100"/>
      <c r="KU18" s="100"/>
      <c r="KV18" s="105" t="s">
        <v>181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183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165</v>
      </c>
      <c r="AY19" s="106">
        <f>$BI$7</f>
        <v>100</v>
      </c>
      <c r="AZ19" s="106">
        <f t="shared" ref="AZ19:BC19" si="49">$BI$7</f>
        <v>100</v>
      </c>
      <c r="BA19" s="106">
        <f t="shared" si="49"/>
        <v>100</v>
      </c>
      <c r="BB19" s="106">
        <f t="shared" si="49"/>
        <v>100</v>
      </c>
      <c r="BC19" s="106">
        <f t="shared" si="49"/>
        <v>100</v>
      </c>
      <c r="BD19" s="100"/>
      <c r="BE19" s="100"/>
      <c r="BF19" s="100"/>
      <c r="BG19" s="100"/>
      <c r="BH19" s="100"/>
      <c r="BI19" s="108" t="s">
        <v>165</v>
      </c>
      <c r="BJ19" s="106">
        <f>$BT$7</f>
        <v>100</v>
      </c>
      <c r="BK19" s="106">
        <f>$BT$7</f>
        <v>100</v>
      </c>
      <c r="BL19" s="106">
        <f>$BT$7</f>
        <v>100</v>
      </c>
      <c r="BM19" s="106">
        <f>$BT$7</f>
        <v>100</v>
      </c>
      <c r="BN19" s="106">
        <f>$BT$7</f>
        <v>100</v>
      </c>
      <c r="BO19" s="100"/>
      <c r="BP19" s="100"/>
      <c r="BQ19" s="100"/>
      <c r="BR19" s="100"/>
      <c r="BS19" s="100"/>
      <c r="BT19" s="108" t="s">
        <v>165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184</v>
      </c>
      <c r="C20" s="196"/>
      <c r="D20" s="100"/>
    </row>
    <row r="21" spans="1:374" x14ac:dyDescent="0.2">
      <c r="A21" s="97">
        <f t="shared" si="7"/>
        <v>7</v>
      </c>
      <c r="B21" s="196" t="s">
        <v>185</v>
      </c>
      <c r="C21" s="196"/>
      <c r="D21" s="100"/>
    </row>
    <row r="22" spans="1:374" x14ac:dyDescent="0.2">
      <c r="A22" s="97">
        <f t="shared" si="7"/>
        <v>8</v>
      </c>
      <c r="B22" s="196" t="s">
        <v>186</v>
      </c>
      <c r="C22" s="196"/>
      <c r="D22" s="100"/>
      <c r="E22" s="198" t="s">
        <v>187</v>
      </c>
      <c r="F22" s="199"/>
      <c r="G22" s="199"/>
      <c r="H22" s="199"/>
      <c r="I22" s="200"/>
    </row>
    <row r="23" spans="1:374" x14ac:dyDescent="0.2">
      <c r="A23" s="97">
        <f t="shared" si="7"/>
        <v>9</v>
      </c>
      <c r="B23" s="196" t="s">
        <v>188</v>
      </c>
      <c r="C23" s="196"/>
      <c r="D23" s="100"/>
      <c r="E23" s="201"/>
      <c r="F23" s="202"/>
      <c r="G23" s="202"/>
      <c r="H23" s="202"/>
      <c r="I23" s="203"/>
    </row>
    <row r="24" spans="1:374" x14ac:dyDescent="0.2">
      <c r="A24" s="97">
        <f t="shared" si="7"/>
        <v>10</v>
      </c>
      <c r="B24" s="196" t="s">
        <v>189</v>
      </c>
      <c r="C24" s="196"/>
      <c r="D24" s="100"/>
      <c r="E24" s="201"/>
      <c r="F24" s="202"/>
      <c r="G24" s="202"/>
      <c r="H24" s="202"/>
      <c r="I24" s="203"/>
    </row>
    <row r="25" spans="1:374" x14ac:dyDescent="0.2">
      <c r="A25" s="97">
        <f t="shared" si="7"/>
        <v>11</v>
      </c>
      <c r="B25" s="196" t="s">
        <v>190</v>
      </c>
      <c r="C25" s="196"/>
      <c r="D25" s="100"/>
      <c r="E25" s="201"/>
      <c r="F25" s="202"/>
      <c r="G25" s="202"/>
      <c r="H25" s="202"/>
      <c r="I25" s="203"/>
    </row>
    <row r="26" spans="1:374" x14ac:dyDescent="0.2">
      <c r="A26" s="97">
        <f t="shared" si="7"/>
        <v>12</v>
      </c>
      <c r="B26" s="196" t="s">
        <v>191</v>
      </c>
      <c r="C26" s="196"/>
      <c r="D26" s="100"/>
      <c r="E26" s="201"/>
      <c r="F26" s="202"/>
      <c r="G26" s="202"/>
      <c r="H26" s="202"/>
      <c r="I26" s="203"/>
    </row>
    <row r="27" spans="1:374" x14ac:dyDescent="0.2">
      <c r="A27" s="97">
        <f t="shared" si="7"/>
        <v>13</v>
      </c>
      <c r="B27" s="196" t="s">
        <v>192</v>
      </c>
      <c r="C27" s="196"/>
      <c r="D27" s="100"/>
      <c r="E27" s="201"/>
      <c r="F27" s="202"/>
      <c r="G27" s="202"/>
      <c r="H27" s="202"/>
      <c r="I27" s="203"/>
    </row>
    <row r="28" spans="1:374" x14ac:dyDescent="0.2">
      <c r="A28" s="97">
        <f t="shared" si="7"/>
        <v>14</v>
      </c>
      <c r="B28" s="196" t="s">
        <v>193</v>
      </c>
      <c r="C28" s="196"/>
      <c r="D28" s="100"/>
      <c r="E28" s="201"/>
      <c r="F28" s="202"/>
      <c r="G28" s="202"/>
      <c r="H28" s="202"/>
      <c r="I28" s="203"/>
    </row>
    <row r="29" spans="1:374" x14ac:dyDescent="0.2">
      <c r="A29" s="97">
        <f t="shared" si="7"/>
        <v>15</v>
      </c>
      <c r="B29" s="196" t="s">
        <v>194</v>
      </c>
      <c r="C29" s="196"/>
      <c r="D29" s="100"/>
      <c r="E29" s="201"/>
      <c r="F29" s="202"/>
      <c r="G29" s="202"/>
      <c r="H29" s="202"/>
      <c r="I29" s="203"/>
    </row>
    <row r="30" spans="1:374" x14ac:dyDescent="0.2">
      <c r="A30" s="97">
        <f t="shared" si="7"/>
        <v>16</v>
      </c>
      <c r="B30" s="196" t="s">
        <v>195</v>
      </c>
      <c r="C30" s="196"/>
      <c r="D30" s="100"/>
      <c r="E30" s="201"/>
      <c r="F30" s="202"/>
      <c r="G30" s="202"/>
      <c r="H30" s="202"/>
      <c r="I30" s="203"/>
    </row>
    <row r="31" spans="1:374" x14ac:dyDescent="0.2">
      <c r="A31" s="97">
        <f t="shared" si="7"/>
        <v>17</v>
      </c>
      <c r="B31" s="196" t="s">
        <v>196</v>
      </c>
      <c r="C31" s="196"/>
      <c r="D31" s="100"/>
      <c r="E31" s="201"/>
      <c r="F31" s="202"/>
      <c r="G31" s="202"/>
      <c r="H31" s="202"/>
      <c r="I31" s="203"/>
    </row>
    <row r="32" spans="1:374" x14ac:dyDescent="0.2">
      <c r="A32" s="97">
        <f t="shared" si="7"/>
        <v>18</v>
      </c>
      <c r="B32" s="196" t="s">
        <v>197</v>
      </c>
      <c r="C32" s="196"/>
      <c r="D32" s="100"/>
      <c r="E32" s="201"/>
      <c r="F32" s="202"/>
      <c r="G32" s="202"/>
      <c r="H32" s="202"/>
      <c r="I32" s="203"/>
    </row>
    <row r="33" spans="1:16" x14ac:dyDescent="0.2">
      <c r="A33" s="97">
        <f t="shared" si="7"/>
        <v>19</v>
      </c>
      <c r="B33" s="196" t="s">
        <v>198</v>
      </c>
      <c r="C33" s="196"/>
      <c r="D33" s="100"/>
      <c r="E33" s="201"/>
      <c r="F33" s="202"/>
      <c r="G33" s="202"/>
      <c r="H33" s="202"/>
      <c r="I33" s="203"/>
    </row>
    <row r="34" spans="1:16" x14ac:dyDescent="0.2">
      <c r="A34" s="97">
        <f t="shared" si="7"/>
        <v>20</v>
      </c>
      <c r="B34" s="196" t="s">
        <v>199</v>
      </c>
      <c r="C34" s="196"/>
      <c r="D34" s="100"/>
      <c r="E34" s="201"/>
      <c r="F34" s="202"/>
      <c r="G34" s="202"/>
      <c r="H34" s="202"/>
      <c r="I34" s="203"/>
    </row>
    <row r="35" spans="1:16" ht="25.5" customHeight="1" x14ac:dyDescent="0.2">
      <c r="E35" s="204"/>
      <c r="F35" s="205"/>
      <c r="G35" s="205"/>
      <c r="H35" s="205"/>
      <c r="I35" s="206"/>
    </row>
    <row r="36" spans="1:16" x14ac:dyDescent="0.2">
      <c r="A36" t="s">
        <v>200</v>
      </c>
      <c r="B36" t="s">
        <v>201</v>
      </c>
    </row>
    <row r="37" spans="1:16" x14ac:dyDescent="0.2">
      <c r="A37" t="s">
        <v>202</v>
      </c>
      <c r="B37" t="s">
        <v>203</v>
      </c>
      <c r="L37" s="198" t="s">
        <v>187</v>
      </c>
      <c r="M37" s="199"/>
      <c r="N37" s="199"/>
      <c r="O37" s="199"/>
      <c r="P37" s="200"/>
    </row>
    <row r="38" spans="1:16" x14ac:dyDescent="0.2">
      <c r="A38" t="s">
        <v>204</v>
      </c>
      <c r="B38" t="s">
        <v>205</v>
      </c>
      <c r="L38" s="201"/>
      <c r="M38" s="202"/>
      <c r="N38" s="202"/>
      <c r="O38" s="202"/>
      <c r="P38" s="203"/>
    </row>
    <row r="39" spans="1:16" x14ac:dyDescent="0.2">
      <c r="A39" t="s">
        <v>206</v>
      </c>
      <c r="B39" t="s">
        <v>207</v>
      </c>
      <c r="L39" s="201"/>
      <c r="M39" s="202"/>
      <c r="N39" s="202"/>
      <c r="O39" s="202"/>
      <c r="P39" s="203"/>
    </row>
    <row r="40" spans="1:16" x14ac:dyDescent="0.2">
      <c r="A40" t="s">
        <v>208</v>
      </c>
      <c r="B40" t="s">
        <v>209</v>
      </c>
      <c r="L40" s="201"/>
      <c r="M40" s="202"/>
      <c r="N40" s="202"/>
      <c r="O40" s="202"/>
      <c r="P40" s="203"/>
    </row>
    <row r="41" spans="1:16" x14ac:dyDescent="0.2">
      <c r="A41" t="s">
        <v>210</v>
      </c>
      <c r="B41" t="s">
        <v>211</v>
      </c>
      <c r="L41" s="201"/>
      <c r="M41" s="202"/>
      <c r="N41" s="202"/>
      <c r="O41" s="202"/>
      <c r="P41" s="203"/>
    </row>
    <row r="42" spans="1:16" x14ac:dyDescent="0.2">
      <c r="A42" t="s">
        <v>212</v>
      </c>
      <c r="B42" t="s">
        <v>213</v>
      </c>
      <c r="L42" s="201"/>
      <c r="M42" s="202"/>
      <c r="N42" s="202"/>
      <c r="O42" s="202"/>
      <c r="P42" s="203"/>
    </row>
    <row r="43" spans="1:16" x14ac:dyDescent="0.2">
      <c r="A43" t="s">
        <v>214</v>
      </c>
      <c r="B43" t="s">
        <v>215</v>
      </c>
      <c r="L43" s="201"/>
      <c r="M43" s="202"/>
      <c r="N43" s="202"/>
      <c r="O43" s="202"/>
      <c r="P43" s="203"/>
    </row>
    <row r="44" spans="1:16" x14ac:dyDescent="0.2">
      <c r="A44" t="s">
        <v>216</v>
      </c>
      <c r="B44" t="s">
        <v>217</v>
      </c>
      <c r="L44" s="201"/>
      <c r="M44" s="202"/>
      <c r="N44" s="202"/>
      <c r="O44" s="202"/>
      <c r="P44" s="203"/>
    </row>
    <row r="45" spans="1:16" x14ac:dyDescent="0.2">
      <c r="A45" t="s">
        <v>218</v>
      </c>
      <c r="B45" t="s">
        <v>219</v>
      </c>
      <c r="L45" s="201"/>
      <c r="M45" s="202"/>
      <c r="N45" s="202"/>
      <c r="O45" s="202"/>
      <c r="P45" s="203"/>
    </row>
    <row r="46" spans="1:16" x14ac:dyDescent="0.2">
      <c r="A46" t="s">
        <v>220</v>
      </c>
      <c r="B46" t="s">
        <v>221</v>
      </c>
      <c r="L46" s="201"/>
      <c r="M46" s="202"/>
      <c r="N46" s="202"/>
      <c r="O46" s="202"/>
      <c r="P46" s="203"/>
    </row>
    <row r="47" spans="1:16" x14ac:dyDescent="0.2">
      <c r="A47" t="s">
        <v>222</v>
      </c>
      <c r="B47" t="s">
        <v>223</v>
      </c>
      <c r="L47" s="201"/>
      <c r="M47" s="202"/>
      <c r="N47" s="202"/>
      <c r="O47" s="202"/>
      <c r="P47" s="203"/>
    </row>
    <row r="48" spans="1:16" x14ac:dyDescent="0.2">
      <c r="A48" t="s">
        <v>224</v>
      </c>
      <c r="B48" t="s">
        <v>225</v>
      </c>
      <c r="L48" s="201"/>
      <c r="M48" s="202"/>
      <c r="N48" s="202"/>
      <c r="O48" s="202"/>
      <c r="P48" s="203"/>
    </row>
    <row r="49" spans="1:16" x14ac:dyDescent="0.2">
      <c r="A49" t="s">
        <v>226</v>
      </c>
      <c r="B49" t="s">
        <v>227</v>
      </c>
      <c r="L49" s="201"/>
      <c r="M49" s="202"/>
      <c r="N49" s="202"/>
      <c r="O49" s="202"/>
      <c r="P49" s="203"/>
    </row>
    <row r="50" spans="1:16" ht="26.25" customHeight="1" x14ac:dyDescent="0.2">
      <c r="A50" t="s">
        <v>228</v>
      </c>
      <c r="B50" t="s">
        <v>229</v>
      </c>
      <c r="L50" s="204"/>
      <c r="M50" s="205"/>
      <c r="N50" s="205"/>
      <c r="O50" s="205"/>
      <c r="P50" s="206"/>
    </row>
    <row r="51" spans="1:16" x14ac:dyDescent="0.2">
      <c r="A51" t="s">
        <v>230</v>
      </c>
      <c r="B51" t="s">
        <v>231</v>
      </c>
    </row>
    <row r="52" spans="1:16" x14ac:dyDescent="0.2">
      <c r="A52" t="s">
        <v>232</v>
      </c>
      <c r="B52" t="s">
        <v>233</v>
      </c>
    </row>
    <row r="53" spans="1:16" x14ac:dyDescent="0.2">
      <c r="A53" t="s">
        <v>234</v>
      </c>
      <c r="B53" t="s">
        <v>235</v>
      </c>
    </row>
    <row r="54" spans="1:16" x14ac:dyDescent="0.2">
      <c r="A54" t="s">
        <v>236</v>
      </c>
      <c r="B54" t="s">
        <v>237</v>
      </c>
    </row>
    <row r="55" spans="1:16" x14ac:dyDescent="0.2">
      <c r="A55" t="s">
        <v>238</v>
      </c>
      <c r="B55" t="s">
        <v>239</v>
      </c>
    </row>
    <row r="56" spans="1:16" x14ac:dyDescent="0.2">
      <c r="A56" t="s">
        <v>240</v>
      </c>
      <c r="B56" t="s">
        <v>241</v>
      </c>
    </row>
    <row r="57" spans="1:16" x14ac:dyDescent="0.2">
      <c r="A57" t="s">
        <v>242</v>
      </c>
      <c r="B57" t="s">
        <v>243</v>
      </c>
    </row>
    <row r="58" spans="1:16" x14ac:dyDescent="0.2">
      <c r="A58" t="s">
        <v>244</v>
      </c>
      <c r="B58" t="s">
        <v>245</v>
      </c>
    </row>
    <row r="59" spans="1:16" x14ac:dyDescent="0.2">
      <c r="A59" t="s">
        <v>246</v>
      </c>
      <c r="B59" t="s">
        <v>247</v>
      </c>
    </row>
    <row r="60" spans="1:16" x14ac:dyDescent="0.2">
      <c r="A60" t="s">
        <v>248</v>
      </c>
      <c r="B60" t="s">
        <v>249</v>
      </c>
    </row>
    <row r="61" spans="1:16" x14ac:dyDescent="0.2">
      <c r="A61" t="s">
        <v>250</v>
      </c>
      <c r="B61" t="s">
        <v>251</v>
      </c>
    </row>
    <row r="62" spans="1:16" x14ac:dyDescent="0.2">
      <c r="A62" t="s">
        <v>252</v>
      </c>
      <c r="B62" t="s">
        <v>253</v>
      </c>
    </row>
    <row r="63" spans="1:16" x14ac:dyDescent="0.2">
      <c r="A63" t="s">
        <v>254</v>
      </c>
      <c r="B63" t="s">
        <v>255</v>
      </c>
    </row>
    <row r="64" spans="1:16"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row r="86" spans="1:2" x14ac:dyDescent="0.2">
      <c r="A86" t="s">
        <v>281</v>
      </c>
      <c r="B86" t="s">
        <v>282</v>
      </c>
    </row>
    <row r="87" spans="1:2" x14ac:dyDescent="0.2">
      <c r="A87" t="s">
        <v>283</v>
      </c>
      <c r="B87" t="s">
        <v>282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2022-01-31T08:10:08Z</cp:lastPrinted>
  <dcterms:created xsi:type="dcterms:W3CDTF">2021-12-03T06:40:07Z</dcterms:created>
  <dcterms:modified xsi:type="dcterms:W3CDTF">2022-01-31T08:10:18Z</dcterms:modified>
  <cp:category/>
</cp:coreProperties>
</file>