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kaikei\Documents\財政係データ\H28\C公表用\"/>
    </mc:Choice>
  </mc:AlternateContent>
  <bookViews>
    <workbookView xWindow="0" yWindow="0" windowWidth="23040" windowHeight="9384"/>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連結行政コスト及び純資産変動計算書!$B$1:$Y$66</definedName>
    <definedName name="_xlnm.Print_Area" localSheetId="1">連結行政コスト計算書!$B$1:$P$49</definedName>
    <definedName name="_xlnm.Print_Area" localSheetId="3">連結資金収支計算書!$B$1:$O$69</definedName>
    <definedName name="_xlnm.Print_Area" localSheetId="2">連結純資産変動計算書!$B$1:$S$34</definedName>
    <definedName name="_xlnm.Print_Area" localSheetId="0">連結貸借対照表!$C$1:$AB$71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1" i="7" l="1"/>
  <c r="V31" i="7"/>
  <c r="AD62" i="5"/>
  <c r="AD58" i="5" s="1"/>
  <c r="AD53" i="5"/>
  <c r="AD47" i="5"/>
  <c r="AD43" i="5"/>
  <c r="AD32" i="5"/>
  <c r="AE20" i="5"/>
  <c r="AD16" i="5"/>
  <c r="AE14" i="5"/>
  <c r="AE29" i="5" s="1"/>
  <c r="Q66" i="8"/>
  <c r="Q62" i="8"/>
  <c r="Q67" i="8" s="1"/>
  <c r="Q58" i="8"/>
  <c r="Q55" i="8"/>
  <c r="Q52" i="8"/>
  <c r="Q50" i="8"/>
  <c r="Q44" i="8"/>
  <c r="Q38" i="8"/>
  <c r="Q36" i="8"/>
  <c r="Q32" i="8"/>
  <c r="Q27" i="8"/>
  <c r="Q22" i="8"/>
  <c r="Q17" i="8"/>
  <c r="U29" i="7"/>
  <c r="U28" i="7"/>
  <c r="U19" i="7"/>
  <c r="U18" i="7"/>
  <c r="X17" i="7"/>
  <c r="X20" i="7" s="1"/>
  <c r="X31" i="7" s="1"/>
  <c r="X32" i="7" s="1"/>
  <c r="W17" i="7"/>
  <c r="W20" i="7" s="1"/>
  <c r="U16" i="7"/>
  <c r="U15" i="7"/>
  <c r="R44" i="6"/>
  <c r="R39" i="6"/>
  <c r="R35" i="6"/>
  <c r="R30" i="6"/>
  <c r="R26" i="6"/>
  <c r="R21" i="6"/>
  <c r="R16" i="6"/>
  <c r="AD46" i="5" l="1"/>
  <c r="AD15" i="5"/>
  <c r="Q16" i="8"/>
  <c r="U20" i="7"/>
  <c r="U31" i="7" s="1"/>
  <c r="U32" i="7" s="1"/>
  <c r="U17" i="7"/>
  <c r="R15" i="6"/>
  <c r="R14" i="6" s="1"/>
  <c r="R38" i="6" s="1"/>
  <c r="R47" i="6" s="1"/>
  <c r="AD14" i="5" l="1"/>
  <c r="AE31" i="5" l="1"/>
  <c r="AD69" i="5"/>
  <c r="AE68" i="5" s="1"/>
  <c r="AE69" i="5" l="1"/>
  <c r="AE32" i="5"/>
</calcChain>
</file>

<file path=xl/sharedStrings.xml><?xml version="1.0" encoding="utf-8"?>
<sst xmlns="http://schemas.openxmlformats.org/spreadsheetml/2006/main" count="852" uniqueCount="428">
  <si>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</si>
  <si>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</si>
  <si>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</si>
  <si>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</si>
  <si>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</si>
  <si>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</si>
  <si>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</si>
  <si>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</si>
  <si>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</si>
  <si>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</si>
  <si>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</si>
  <si>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</si>
  <si>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</si>
  <si>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</si>
  <si>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</si>
  <si>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</si>
  <si>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</si>
  <si>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</si>
  <si>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</si>
  <si>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</si>
  <si>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</si>
  <si>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</si>
  <si>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</si>
  <si>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</si>
  <si>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</si>
  <si>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</si>
  <si>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</si>
  <si>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</si>
  <si>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</si>
  <si>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</si>
  <si>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</si>
  <si>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</si>
  <si>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</si>
  <si>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</si>
  <si>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</si>
  <si>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</si>
  <si>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</si>
  <si>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</si>
  <si>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</si>
  <si>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</si>
  <si>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</si>
  <si>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</si>
  <si>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</si>
  <si>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</si>
  <si>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</si>
  <si>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</si>
  <si>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</si>
  <si>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</si>
  <si>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</si>
  <si>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</si>
  <si>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</si>
  <si>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</si>
  <si>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</si>
  <si>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</si>
  <si>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</si>
  <si>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</si>
  <si>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</si>
  <si>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</si>
  <si>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</si>
  <si>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</si>
  <si>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</si>
  <si>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</si>
  <si>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</si>
  <si>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</si>
  <si>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</si>
  <si>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</si>
  <si>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</si>
  <si>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</si>
  <si>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</si>
  <si>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</si>
  <si>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</si>
  <si>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</si>
  <si>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</si>
  <si>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</si>
  <si>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</si>
  <si>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</si>
  <si>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</si>
  <si>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</si>
  <si>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</si>
  <si>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</si>
  <si>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</si>
  <si>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</si>
  <si>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</si>
  <si>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</si>
  <si>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</si>
  <si>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</si>
  <si>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</si>
  <si>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</si>
  <si>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</si>
  <si>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</si>
  <si>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</si>
  <si>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</si>
  <si>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</si>
  <si>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</si>
  <si>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</si>
  <si>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</si>
  <si>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</si>
  <si>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</si>
  <si>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</si>
  <si>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</si>
  <si>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</si>
  <si>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</si>
  <si>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</si>
  <si>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</si>
  <si>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</si>
  <si>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</si>
  <si>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</si>
  <si>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</si>
  <si>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</si>
  <si>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</si>
  <si>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</si>
  <si>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</si>
  <si>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</si>
  <si>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</si>
  <si>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</si>
  <si>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</si>
  <si>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</si>
  <si>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</si>
  <si>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</si>
  <si>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</si>
  <si>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</si>
  <si>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</si>
  <si>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</si>
  <si>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</si>
  <si>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</si>
  <si>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</si>
  <si>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</si>
  <si>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</si>
  <si>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</si>
  <si>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</si>
  <si>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</si>
  <si>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</si>
  <si>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</si>
  <si>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</si>
  <si>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</si>
  <si>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</si>
  <si>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</si>
  <si>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</si>
  <si>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</si>
  <si>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</si>
  <si>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</si>
  <si>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</si>
  <si>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</si>
  <si>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</si>
  <si>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</si>
  <si>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</si>
  <si>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</si>
  <si>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</si>
  <si>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</si>
  <si>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</si>
  <si>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</si>
  <si>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</si>
  <si>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</si>
  <si>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</si>
  <si>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</si>
  <si>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</si>
  <si>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</si>
  <si>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</si>
  <si>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</si>
  <si>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</si>
  <si>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</si>
  <si>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</si>
  <si>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</si>
  <si>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</si>
  <si>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</si>
  <si>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</si>
  <si>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</si>
  <si>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</si>
  <si>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</si>
  <si>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</si>
  <si>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</si>
  <si>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</si>
  <si>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</si>
  <si>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</si>
  <si>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</si>
  <si>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</si>
  <si>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</si>
  <si>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</si>
  <si>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</si>
  <si>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</si>
  <si>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</si>
  <si>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</si>
  <si>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</si>
  <si>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</si>
  <si>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</si>
  <si>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</si>
  <si>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</si>
  <si>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</si>
  <si>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</si>
  <si>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</si>
  <si>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</si>
  <si>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</si>
  <si>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</si>
  <si>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</si>
  <si>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</si>
  <si>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</si>
  <si>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</si>
  <si>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</si>
  <si>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</si>
  <si>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</si>
  <si>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</si>
  <si>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</si>
  <si>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</si>
  <si>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</si>
  <si>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</si>
  <si>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</si>
  <si>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</si>
  <si>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</si>
  <si>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</si>
  <si>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</si>
  <si>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</si>
  <si>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</si>
  <si>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</si>
  <si>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</si>
  <si>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</si>
  <si>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</si>
  <si>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</si>
  <si>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</si>
  <si>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</si>
  <si>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</si>
  <si>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</si>
  <si>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</si>
  <si>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</si>
  <si>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</si>
  <si>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</si>
  <si>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</si>
  <si>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</si>
  <si>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</si>
  <si>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</si>
  <si>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</si>
  <si>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</si>
  <si>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</si>
  <si>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</si>
  <si>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</si>
  <si>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</si>
  <si>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</si>
  <si>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</si>
  <si>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</si>
  <si>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</si>
  <si>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</si>
  <si>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</si>
  <si>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</si>
  <si>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</si>
  <si>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</si>
  <si>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</si>
  <si>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</si>
  <si>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</si>
  <si>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</si>
  <si>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</si>
  <si>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</si>
  <si>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</si>
  <si>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</si>
  <si>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</si>
  <si>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</si>
  <si>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</si>
  <si>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</si>
  <si>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</si>
  <si>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</si>
  <si>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</si>
  <si>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</si>
  <si>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</si>
  <si>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</si>
  <si>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</si>
  <si>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</si>
  <si>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</si>
  <si>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</si>
  <si>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</si>
  <si>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</si>
  <si>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</si>
  <si>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</si>
  <si>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</si>
  <si>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</si>
  <si>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</si>
  <si>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</si>
  <si>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</si>
  <si>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</si>
  <si>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</si>
  <si>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</si>
  <si>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</si>
  <si>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</si>
  <si>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</si>
  <si>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</si>
  <si>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</si>
  <si>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</si>
  <si>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</si>
  <si>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</si>
  <si>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</si>
  <si>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</si>
  <si>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</si>
  <si>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</si>
  <si>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</si>
  <si>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</si>
  <si>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</si>
  <si>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</si>
  <si>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</si>
  <si>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</si>
  <si>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</si>
  <si>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</si>
  <si>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</si>
  <si>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</si>
  <si>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</si>
  <si>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</si>
  <si>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</si>
  <si>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</si>
  <si>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</si>
  <si>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</si>
  <si>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</si>
  <si>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</si>
  <si>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</si>
  <si>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</si>
  <si>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</si>
  <si>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</si>
  <si>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</si>
  <si>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</si>
  <si>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</si>
  <si>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</si>
  <si>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</si>
  <si>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</si>
  <si>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</si>
  <si>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</si>
  <si>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</si>
  <si>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</si>
  <si>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</si>
  <si>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</si>
  <si>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</si>
  <si>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</si>
  <si>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</si>
  <si>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</si>
  <si>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</si>
  <si>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【業務活動収支】</t>
  </si>
  <si>
    <t>【投資活動収支】</t>
  </si>
  <si>
    <t>【財務活動収支】</t>
  </si>
  <si>
    <t>*出力条件</t>
  </si>
  <si>
    <t>*会計年度 ： H28</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</si>
  <si>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</si>
  <si>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</si>
  <si>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</si>
  <si>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</si>
  <si>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</si>
  <si>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</si>
  <si>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</si>
  <si>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</si>
  <si>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</si>
  <si>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</si>
  <si>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</si>
  <si>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 xml:space="preserve"> 少額リース資産及び短期のリース取引には簡便的な取り扱いをし、通常の賃貸借に係る方法に準じて会計処理を行っております。</t>
  </si>
  <si>
    <t>連結資金収支計算書における資金の範囲</t>
  </si>
  <si>
    <t xml:space="preserve"> 現金（手許現金及び要求払預金）を資金の範囲としております。</t>
  </si>
  <si>
    <t>採用した消費税等の会計処理</t>
  </si>
  <si>
    <t>連結対象団体（会計）の決算日が一般会計等と異なる場合は、当該決算日及び連結のため当該連結対象団体（会計）について特に行った処理の概要</t>
  </si>
  <si>
    <t xml:space="preserve"> 該当ありません。</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</si>
  <si>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</si>
  <si>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</si>
  <si>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</si>
  <si>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</si>
  <si>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</si>
  <si>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</si>
  <si>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</si>
  <si>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</si>
  <si>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</si>
  <si>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</si>
  <si>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</si>
  <si>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</si>
  <si>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</si>
  <si>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</si>
  <si>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</si>
  <si>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</si>
  <si>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</si>
  <si>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</si>
  <si>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へき地診療所事業特別会計 ： 全部連結</t>
  </si>
  <si>
    <t>一般会計等 へき地歯科診療所事業特別会計 ： 全部連結</t>
  </si>
  <si>
    <t>一般会計等 用地取得事業特別会計 ： 全部連結</t>
  </si>
  <si>
    <t>公営企業会計 簡易水道事業特別会計 ： 全部連結</t>
  </si>
  <si>
    <t>公営企業会計 農業集落排水事業特別会計 ： 全部連結</t>
  </si>
  <si>
    <t>公営企業会計 漁業集落排水事業特別会計 ： 全部連結</t>
  </si>
  <si>
    <t>公営企業会計 航運事業特別会計 ： 全部連結</t>
  </si>
  <si>
    <t>その他 国民健康保険事業特別会計 ： 全部連結</t>
  </si>
  <si>
    <t>その他 後期高齢者医療特別会計 ： 全部連結</t>
  </si>
  <si>
    <t>その他 介護保険特別会計　保険事業勘定 ： 全部連結</t>
  </si>
  <si>
    <t>その他 介護保険特別会計　介護サービス事業勘定 ： 全部連結</t>
  </si>
  <si>
    <t>一部事務組合・広域連合 柳井地域広域水道企業団　水道用水供給事業会計 ： 比例連結（4.56％）</t>
  </si>
  <si>
    <t>一部事務組合・広域連合 柳井地区広域消防組合　一般会計 ： 比例連結（5.73％）</t>
  </si>
  <si>
    <t>一部事務組合・広域連合 周東環境衛生組合　一般会計 ： 比例連結（4.5％）</t>
  </si>
  <si>
    <t>一部事務組合・広域連合 山口県後期高齢者医療広域連合　一般会計 ： 比例連結（0.83％）</t>
  </si>
  <si>
    <t>一部事務組合・広域連合 山口県後期高齢者医療広域連合　後期高齢者医療特別会計 ： 比例連結（0.40％）</t>
  </si>
  <si>
    <t>一部事務組合・広域連合 山口県市町総合事務組合　一般会計 ： 比例連結（1.49％）</t>
  </si>
  <si>
    <t>一部事務組合・広域連合 山口県市町総合事務組合　退職手当特別会計 ： 比例連結（8.13％）</t>
  </si>
  <si>
    <t>一部事務組合・広域連合 山口県市町総合事務組合　消防団員補償等特別会計 ： 比例連結（4.16％）</t>
  </si>
  <si>
    <t>一部事務組合・広域連合 山口県市町総合事務組合　非常勤職員公務災害補償特別会計 ： 比例連結（3.33％）</t>
  </si>
  <si>
    <t>一部事務組合・広域連合 山口県市町総合事務組合　山口県市町公平委員会特別会計 ： 比例連結（3.77％）</t>
  </si>
  <si>
    <t>一部事務組合・広域連合 山口県市町総合事務組合　山口県自治会館管理特別会計 ： 比例連結（3.01％）</t>
  </si>
  <si>
    <t>地方三公社 上関町土地開発公社 ： 全部連結</t>
  </si>
  <si>
    <t>第三セクター 上関航運 ： 全部連結</t>
  </si>
  <si>
    <t>第三セクター なごみ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</si>
  <si>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</si>
  <si>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xml:space="preserve"> 財務書類の作成基準日は、会計年度末（３月３１日）ですが、出納整理期間を設けられている団体においては、出納整理期間中の現金の受払等を終了した後の計数をもって会計年度末の計数としております。（地方自治法第２３５条の５「普通地方公共団体の出納は、翌年度の５月３１日をもって閉鎖する」）</t>
  </si>
  <si>
    <t>表示単位未満の金額は四捨五入することとしているが、四捨五入により合計金額に齟齬が生じる場合は、その旨</t>
  </si>
  <si>
    <t xml:space="preserve"> 下位項目との金額差は、単位未満の四捨五入によるものです。</t>
  </si>
  <si>
    <t>その他連結財務書類の内容を理解するために必要と認められる事項</t>
  </si>
  <si>
    <t/>
  </si>
  <si>
    <t>（単位：千円）</t>
  </si>
  <si>
    <t>-</t>
    <phoneticPr fontId="2"/>
  </si>
  <si>
    <t>-</t>
    <phoneticPr fontId="2"/>
  </si>
  <si>
    <t>-</t>
    <phoneticPr fontId="2"/>
  </si>
  <si>
    <t>連結行政コスト計算書</t>
  </si>
  <si>
    <t>自　平成２８年４月１日　</t>
    <phoneticPr fontId="11"/>
  </si>
  <si>
    <t>至　平成２９年３月３１日</t>
    <phoneticPr fontId="11"/>
  </si>
  <si>
    <t>-</t>
    <phoneticPr fontId="11"/>
  </si>
  <si>
    <t>-</t>
    <phoneticPr fontId="11"/>
  </si>
  <si>
    <t>※</t>
  </si>
  <si>
    <t>連結純資産変動計算書</t>
  </si>
  <si>
    <t>自　平成２８年４月１日　</t>
    <phoneticPr fontId="11"/>
  </si>
  <si>
    <t>至　平成２９年３月３１日</t>
    <phoneticPr fontId="11"/>
  </si>
  <si>
    <t>-</t>
    <phoneticPr fontId="11"/>
  </si>
  <si>
    <t>連結資金収支計算書</t>
  </si>
  <si>
    <t>地方債等償還支出</t>
    <phoneticPr fontId="11"/>
  </si>
  <si>
    <t>地方債等発行収入</t>
    <phoneticPr fontId="11"/>
  </si>
  <si>
    <t>連結貸借対照表</t>
  </si>
  <si>
    <t>（平成２９年３月３１日現在）</t>
  </si>
  <si>
    <t>地方債等</t>
    <phoneticPr fontId="2"/>
  </si>
  <si>
    <t>1年内償還予定地方債等</t>
    <phoneticPr fontId="2"/>
  </si>
  <si>
    <t>※</t>
    <phoneticPr fontId="11"/>
  </si>
  <si>
    <t>連結行政コスト及び純資産変動計算書</t>
  </si>
  <si>
    <t xml:space="preserve"> 開始時における有形固定資産等の評価は原則として取得原価とし、取得原価が不明なものは原則として再調達原価としております。また開始後については、原則として取得原価とし再調達原価での評価は行わないこととしております。
 ただし、一部の連結対象団体においては、原則、取得原価としています。</t>
  </si>
  <si>
    <t xml:space="preserve"> 出資金のうち、市場価格がないものは出資金額をもって貸借対照表価額としております。ただし、出資先の財政状況の悪化により出資金の価値が著しく低下した場合には、相当の減額を行うこととしております。なお、出資金の価値の低下割合が３０％以上である場合には、「著しく低下した場合」に該当するものとしております。
</t>
  </si>
  <si>
    <t xml:space="preserve"> 定額法を採用しております。
 ただし、一部の連結対象団体においては、定率法によっています。</t>
  </si>
  <si>
    <t xml:space="preserve"> 徴収不能引当金は過去５年間の平均不能欠損率により計上しております。
 退職手当引当金は地方公共団体財政健全化法における退職手当支給額に係る負担見込額算定方法に従っております。
 ただし、一部の連結対象団体においては、当年度末における退職手当の要支給額に相当する金額を計上しています。
 損失補償等引当金は地方公共団体財政健全化法における損失補償債務等に係る一般会計等負担見込額算定方法に従っております。
 賞与等引当金は翌年度６月支給予定の期末・勤勉手当及び法定福利費のうち、全支給対象期間に対する本年度の支給対象期間の割合を乗じた額を計上しております。
 ただし、一部の連結対象団体においては、翌年度の支給見込額のうち当年度の負担に属する額を計上しています。</t>
  </si>
  <si>
    <t xml:space="preserve"> 消費税等の会計処理は税込方式によっております。
 ただし、一部の連結対象団体においては、税抜方式によっています。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</si>
</sst>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9"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6"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38" fontId="9" fillId="0" borderId="47" xfId="0" applyNumberFormat="1" applyFont="1" applyFill="1" applyBorder="1" applyAlignment="1">
      <alignment horizontal="center"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Y79"/>
  <sheetViews>
    <sheetView showGridLines="0" tabSelected="1" topLeftCell="C1" zoomScale="85" zoomScaleNormal="85" zoomScaleSheetLayoutView="85" workbookViewId="0">
      <selection activeCell="C1" sqref="C1"/>
    </sheetView>
  </sheetViews>
  <sheetFormatPr defaultColWidth="9" defaultRowHeight="13.2" x14ac:dyDescent="0.2"/>
  <cols>
    <col min="1" max="1" width="0" style="7" hidden="1" customWidth="1"/>
    <col min="2" max="2" width="9"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0" width="0" style="9" hidden="1" customWidth="1"/>
    <col min="31" max="31" width="9" style="9" hidden="1" customWidth="1"/>
    <col min="32" max="16384" width="9" style="9"/>
  </cols>
  <sheetData>
    <row r="1" spans="1:51" x14ac:dyDescent="0.2">
      <c r="D1" s="9" t="s">
        <v>332</v>
      </c>
    </row>
    <row r="2" spans="1:51" x14ac:dyDescent="0.2">
      <c r="D2" s="9" t="s">
        <v>333</v>
      </c>
    </row>
    <row r="3" spans="1:51" x14ac:dyDescent="0.2">
      <c r="D3" s="9" t="s">
        <v>334</v>
      </c>
    </row>
    <row r="4" spans="1:51" x14ac:dyDescent="0.2">
      <c r="D4" s="9" t="s">
        <v>335</v>
      </c>
    </row>
    <row r="5" spans="1:51" x14ac:dyDescent="0.2">
      <c r="D5" s="9" t="s">
        <v>336</v>
      </c>
    </row>
    <row r="6" spans="1:51" x14ac:dyDescent="0.2">
      <c r="D6" s="9" t="s">
        <v>337</v>
      </c>
    </row>
    <row r="7" spans="1:51" x14ac:dyDescent="0.2">
      <c r="D7" s="9" t="s">
        <v>338</v>
      </c>
    </row>
    <row r="8" spans="1:5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51" ht="23.25" customHeight="1" x14ac:dyDescent="0.3">
      <c r="C9" s="8"/>
      <c r="D9" s="323" t="s">
        <v>417</v>
      </c>
      <c r="E9" s="323"/>
      <c r="F9" s="323"/>
      <c r="G9" s="323"/>
      <c r="H9" s="323"/>
      <c r="I9" s="323"/>
      <c r="J9" s="323"/>
      <c r="K9" s="323"/>
      <c r="L9" s="323"/>
      <c r="M9" s="323"/>
      <c r="N9" s="323"/>
      <c r="O9" s="323"/>
      <c r="P9" s="323"/>
      <c r="Q9" s="323"/>
      <c r="R9" s="323"/>
      <c r="S9" s="323"/>
      <c r="T9" s="323"/>
      <c r="U9" s="323"/>
      <c r="V9" s="323"/>
      <c r="W9" s="323"/>
      <c r="X9" s="323"/>
      <c r="Y9" s="323"/>
      <c r="Z9" s="323"/>
      <c r="AA9" s="323"/>
    </row>
    <row r="10" spans="1:51" ht="21" customHeight="1" x14ac:dyDescent="0.2">
      <c r="D10" s="324" t="s">
        <v>418</v>
      </c>
      <c r="E10" s="324"/>
      <c r="F10" s="324"/>
      <c r="G10" s="324"/>
      <c r="H10" s="324"/>
      <c r="I10" s="324"/>
      <c r="J10" s="324"/>
      <c r="K10" s="324"/>
      <c r="L10" s="324"/>
      <c r="M10" s="324"/>
      <c r="N10" s="324"/>
      <c r="O10" s="324"/>
      <c r="P10" s="324"/>
      <c r="Q10" s="324"/>
      <c r="R10" s="324"/>
      <c r="S10" s="324"/>
      <c r="T10" s="324"/>
      <c r="U10" s="324"/>
      <c r="V10" s="324"/>
      <c r="W10" s="324"/>
      <c r="X10" s="324"/>
      <c r="Y10" s="324"/>
      <c r="Z10" s="324"/>
      <c r="AA10" s="324"/>
    </row>
    <row r="11" spans="1:51"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400</v>
      </c>
      <c r="AB11" s="13"/>
    </row>
    <row r="12" spans="1:51" s="16" customFormat="1" ht="14.25" customHeight="1" thickBot="1" x14ac:dyDescent="0.25">
      <c r="A12" s="15" t="s">
        <v>315</v>
      </c>
      <c r="B12" s="15" t="s">
        <v>316</v>
      </c>
      <c r="D12" s="325" t="s">
        <v>0</v>
      </c>
      <c r="E12" s="326"/>
      <c r="F12" s="326"/>
      <c r="G12" s="326"/>
      <c r="H12" s="326"/>
      <c r="I12" s="326"/>
      <c r="J12" s="326"/>
      <c r="K12" s="327"/>
      <c r="L12" s="327"/>
      <c r="M12" s="327"/>
      <c r="N12" s="327"/>
      <c r="O12" s="327"/>
      <c r="P12" s="328" t="s">
        <v>317</v>
      </c>
      <c r="Q12" s="329"/>
      <c r="R12" s="326" t="s">
        <v>0</v>
      </c>
      <c r="S12" s="326"/>
      <c r="T12" s="326"/>
      <c r="U12" s="326"/>
      <c r="V12" s="326"/>
      <c r="W12" s="326"/>
      <c r="X12" s="326"/>
      <c r="Y12" s="326"/>
      <c r="Z12" s="328" t="s">
        <v>317</v>
      </c>
      <c r="AA12" s="329"/>
    </row>
    <row r="13" spans="1:51" ht="14.7" customHeight="1" x14ac:dyDescent="0.2">
      <c r="D13" s="17" t="s">
        <v>318</v>
      </c>
      <c r="E13" s="18"/>
      <c r="F13" s="19"/>
      <c r="G13" s="20"/>
      <c r="H13" s="20"/>
      <c r="I13" s="20"/>
      <c r="J13" s="20"/>
      <c r="K13" s="18"/>
      <c r="L13" s="18"/>
      <c r="M13" s="18"/>
      <c r="N13" s="18"/>
      <c r="O13" s="18"/>
      <c r="P13" s="21"/>
      <c r="Q13" s="22"/>
      <c r="R13" s="19" t="s">
        <v>319</v>
      </c>
      <c r="S13" s="19"/>
      <c r="T13" s="19"/>
      <c r="U13" s="19"/>
      <c r="V13" s="19"/>
      <c r="W13" s="19"/>
      <c r="X13" s="19"/>
      <c r="Y13" s="18"/>
      <c r="Z13" s="21"/>
      <c r="AA13" s="23"/>
      <c r="AX13" s="318"/>
      <c r="AY13" s="318"/>
    </row>
    <row r="14" spans="1:51" ht="14.7" customHeight="1" x14ac:dyDescent="0.2">
      <c r="A14" s="7" t="s">
        <v>3</v>
      </c>
      <c r="B14" s="7" t="s">
        <v>100</v>
      </c>
      <c r="D14" s="24"/>
      <c r="E14" s="19" t="s">
        <v>4</v>
      </c>
      <c r="F14" s="19"/>
      <c r="G14" s="19"/>
      <c r="H14" s="19"/>
      <c r="I14" s="19"/>
      <c r="J14" s="19"/>
      <c r="K14" s="18"/>
      <c r="L14" s="18"/>
      <c r="M14" s="18"/>
      <c r="N14" s="18"/>
      <c r="O14" s="18"/>
      <c r="P14" s="25">
        <v>26412456</v>
      </c>
      <c r="Q14" s="26" t="s">
        <v>409</v>
      </c>
      <c r="R14" s="19"/>
      <c r="S14" s="19" t="s">
        <v>101</v>
      </c>
      <c r="T14" s="19"/>
      <c r="U14" s="19"/>
      <c r="V14" s="19"/>
      <c r="W14" s="19"/>
      <c r="X14" s="19"/>
      <c r="Y14" s="18"/>
      <c r="Z14" s="25">
        <v>4835750</v>
      </c>
      <c r="AA14" s="27" t="s">
        <v>409</v>
      </c>
      <c r="AD14" s="9">
        <f>IF(AND(AD15="-",AD43="-",AD46="-"),"-",SUM(AD15,AD43,AD46))</f>
        <v>26412455949</v>
      </c>
      <c r="AE14" s="9">
        <f>IF(COUNTIF(AE15:AE19,"-")=COUNTA(AE15:AE19),"-",SUM(AE15:AE19))</f>
        <v>4835749509</v>
      </c>
      <c r="AX14" s="318"/>
      <c r="AY14" s="318"/>
    </row>
    <row r="15" spans="1:51" ht="14.7" customHeight="1" x14ac:dyDescent="0.2">
      <c r="A15" s="7" t="s">
        <v>5</v>
      </c>
      <c r="B15" s="7" t="s">
        <v>102</v>
      </c>
      <c r="D15" s="24"/>
      <c r="E15" s="19"/>
      <c r="F15" s="19" t="s">
        <v>6</v>
      </c>
      <c r="G15" s="19"/>
      <c r="H15" s="19"/>
      <c r="I15" s="19"/>
      <c r="J15" s="19"/>
      <c r="K15" s="18"/>
      <c r="L15" s="18"/>
      <c r="M15" s="18"/>
      <c r="N15" s="18"/>
      <c r="O15" s="18"/>
      <c r="P15" s="25">
        <v>23532474</v>
      </c>
      <c r="Q15" s="26" t="s">
        <v>409</v>
      </c>
      <c r="R15" s="19"/>
      <c r="S15" s="19"/>
      <c r="T15" s="19" t="s">
        <v>419</v>
      </c>
      <c r="U15" s="19"/>
      <c r="V15" s="19"/>
      <c r="W15" s="19"/>
      <c r="X15" s="19"/>
      <c r="Y15" s="18"/>
      <c r="Z15" s="25">
        <v>3607474</v>
      </c>
      <c r="AA15" s="27"/>
      <c r="AD15" s="9">
        <f>IF(AND(AD16="-",AD32="-",COUNTIF(AD41:AD42,"-")=COUNTA(AD41:AD42)),"-",SUM(AD16,AD32,AD41:AD42))</f>
        <v>23532473548</v>
      </c>
      <c r="AE15" s="9">
        <v>3607474229</v>
      </c>
      <c r="AX15" s="318"/>
      <c r="AY15" s="318"/>
    </row>
    <row r="16" spans="1:51" ht="14.7" customHeight="1" x14ac:dyDescent="0.2">
      <c r="A16" s="7" t="s">
        <v>7</v>
      </c>
      <c r="B16" s="7" t="s">
        <v>103</v>
      </c>
      <c r="D16" s="24"/>
      <c r="E16" s="19"/>
      <c r="F16" s="19"/>
      <c r="G16" s="19" t="s">
        <v>8</v>
      </c>
      <c r="H16" s="19"/>
      <c r="I16" s="19"/>
      <c r="J16" s="19"/>
      <c r="K16" s="18"/>
      <c r="L16" s="18"/>
      <c r="M16" s="18"/>
      <c r="N16" s="18"/>
      <c r="O16" s="18"/>
      <c r="P16" s="25">
        <v>8898863</v>
      </c>
      <c r="Q16" s="26"/>
      <c r="R16" s="19"/>
      <c r="S16" s="19"/>
      <c r="T16" s="19" t="s">
        <v>104</v>
      </c>
      <c r="U16" s="19"/>
      <c r="V16" s="19"/>
      <c r="W16" s="19"/>
      <c r="X16" s="19"/>
      <c r="Y16" s="18"/>
      <c r="Z16" s="25" t="s">
        <v>402</v>
      </c>
      <c r="AA16" s="27"/>
      <c r="AD16" s="9">
        <f>IF(COUNTIF(AD17:AD31,"-")=COUNTA(AD17:AD31),"-",SUM(AD17:AD31))</f>
        <v>8898863342</v>
      </c>
      <c r="AE16" s="9" t="s">
        <v>11</v>
      </c>
      <c r="AX16" s="318"/>
      <c r="AY16" s="318"/>
    </row>
    <row r="17" spans="1:51" ht="14.7" customHeight="1" x14ac:dyDescent="0.2">
      <c r="A17" s="7" t="s">
        <v>9</v>
      </c>
      <c r="B17" s="7" t="s">
        <v>105</v>
      </c>
      <c r="D17" s="24"/>
      <c r="E17" s="19"/>
      <c r="F17" s="19"/>
      <c r="G17" s="19"/>
      <c r="H17" s="19" t="s">
        <v>10</v>
      </c>
      <c r="I17" s="19"/>
      <c r="J17" s="19"/>
      <c r="K17" s="18"/>
      <c r="L17" s="18"/>
      <c r="M17" s="18"/>
      <c r="N17" s="18"/>
      <c r="O17" s="18"/>
      <c r="P17" s="25">
        <v>2632375</v>
      </c>
      <c r="Q17" s="26"/>
      <c r="R17" s="19"/>
      <c r="S17" s="19"/>
      <c r="T17" s="19" t="s">
        <v>106</v>
      </c>
      <c r="U17" s="19"/>
      <c r="V17" s="19"/>
      <c r="W17" s="19"/>
      <c r="X17" s="19"/>
      <c r="Y17" s="18"/>
      <c r="Z17" s="25">
        <v>594480</v>
      </c>
      <c r="AA17" s="27"/>
      <c r="AD17" s="9">
        <v>2632375354</v>
      </c>
      <c r="AE17" s="9">
        <v>594480229</v>
      </c>
      <c r="AX17" s="318"/>
      <c r="AY17" s="318"/>
    </row>
    <row r="18" spans="1:51" ht="14.7" customHeight="1" x14ac:dyDescent="0.2">
      <c r="A18" s="7" t="s">
        <v>12</v>
      </c>
      <c r="B18" s="7" t="s">
        <v>107</v>
      </c>
      <c r="D18" s="24"/>
      <c r="E18" s="19"/>
      <c r="F18" s="19"/>
      <c r="G18" s="19"/>
      <c r="H18" s="19" t="s">
        <v>13</v>
      </c>
      <c r="I18" s="19"/>
      <c r="J18" s="19"/>
      <c r="K18" s="18"/>
      <c r="L18" s="18"/>
      <c r="M18" s="18"/>
      <c r="N18" s="18"/>
      <c r="O18" s="18"/>
      <c r="P18" s="25" t="s">
        <v>401</v>
      </c>
      <c r="Q18" s="26"/>
      <c r="R18" s="19"/>
      <c r="S18" s="19"/>
      <c r="T18" s="19" t="s">
        <v>108</v>
      </c>
      <c r="U18" s="19"/>
      <c r="V18" s="19"/>
      <c r="W18" s="19"/>
      <c r="X18" s="19"/>
      <c r="Y18" s="18"/>
      <c r="Z18" s="25">
        <v>0</v>
      </c>
      <c r="AA18" s="27"/>
      <c r="AD18" s="9" t="s">
        <v>11</v>
      </c>
      <c r="AE18" s="9">
        <v>0</v>
      </c>
      <c r="AX18" s="318"/>
      <c r="AY18" s="318"/>
    </row>
    <row r="19" spans="1:51" ht="14.7" customHeight="1" x14ac:dyDescent="0.2">
      <c r="A19" s="7" t="s">
        <v>14</v>
      </c>
      <c r="B19" s="7" t="s">
        <v>109</v>
      </c>
      <c r="D19" s="24"/>
      <c r="E19" s="19"/>
      <c r="F19" s="19"/>
      <c r="G19" s="19"/>
      <c r="H19" s="19" t="s">
        <v>15</v>
      </c>
      <c r="I19" s="19"/>
      <c r="J19" s="19"/>
      <c r="K19" s="18"/>
      <c r="L19" s="18"/>
      <c r="M19" s="18"/>
      <c r="N19" s="18"/>
      <c r="O19" s="18"/>
      <c r="P19" s="25">
        <v>10324965</v>
      </c>
      <c r="Q19" s="26"/>
      <c r="R19" s="19"/>
      <c r="S19" s="19"/>
      <c r="T19" s="19" t="s">
        <v>35</v>
      </c>
      <c r="U19" s="19"/>
      <c r="V19" s="19"/>
      <c r="W19" s="19"/>
      <c r="X19" s="19"/>
      <c r="Y19" s="18"/>
      <c r="Z19" s="25">
        <v>633795</v>
      </c>
      <c r="AA19" s="27"/>
      <c r="AD19" s="9">
        <v>10324964708</v>
      </c>
      <c r="AE19" s="9">
        <v>633795051</v>
      </c>
      <c r="AX19" s="318"/>
      <c r="AY19" s="318"/>
    </row>
    <row r="20" spans="1:51" ht="14.7" customHeight="1" x14ac:dyDescent="0.2">
      <c r="A20" s="7" t="s">
        <v>16</v>
      </c>
      <c r="B20" s="7" t="s">
        <v>110</v>
      </c>
      <c r="D20" s="24"/>
      <c r="E20" s="19"/>
      <c r="F20" s="19"/>
      <c r="G20" s="19"/>
      <c r="H20" s="19" t="s">
        <v>17</v>
      </c>
      <c r="I20" s="19"/>
      <c r="J20" s="19"/>
      <c r="K20" s="18"/>
      <c r="L20" s="18"/>
      <c r="M20" s="18"/>
      <c r="N20" s="18"/>
      <c r="O20" s="18"/>
      <c r="P20" s="25">
        <v>-4585991</v>
      </c>
      <c r="Q20" s="26"/>
      <c r="R20" s="19"/>
      <c r="S20" s="19" t="s">
        <v>111</v>
      </c>
      <c r="T20" s="19"/>
      <c r="U20" s="19"/>
      <c r="V20" s="19"/>
      <c r="W20" s="19"/>
      <c r="X20" s="19"/>
      <c r="Y20" s="18"/>
      <c r="Z20" s="25">
        <v>622911</v>
      </c>
      <c r="AA20" s="27"/>
      <c r="AD20" s="9">
        <v>-4585990638</v>
      </c>
      <c r="AE20" s="9">
        <f>IF(COUNTIF(AE21:AE28,"-")=COUNTA(AE21:AE28),"-",SUM(AE21:AE28))</f>
        <v>622910571</v>
      </c>
      <c r="AX20" s="318"/>
      <c r="AY20" s="318"/>
    </row>
    <row r="21" spans="1:51" ht="14.7" customHeight="1" x14ac:dyDescent="0.2">
      <c r="A21" s="7" t="s">
        <v>18</v>
      </c>
      <c r="B21" s="7" t="s">
        <v>112</v>
      </c>
      <c r="D21" s="24"/>
      <c r="E21" s="19"/>
      <c r="F21" s="19"/>
      <c r="G21" s="19"/>
      <c r="H21" s="19" t="s">
        <v>19</v>
      </c>
      <c r="I21" s="19"/>
      <c r="J21" s="19"/>
      <c r="K21" s="18"/>
      <c r="L21" s="18"/>
      <c r="M21" s="18"/>
      <c r="N21" s="18"/>
      <c r="O21" s="18"/>
      <c r="P21" s="25">
        <v>1144065</v>
      </c>
      <c r="Q21" s="26"/>
      <c r="R21" s="19"/>
      <c r="S21" s="19"/>
      <c r="T21" s="19" t="s">
        <v>420</v>
      </c>
      <c r="U21" s="19"/>
      <c r="V21" s="19"/>
      <c r="W21" s="19"/>
      <c r="X21" s="19"/>
      <c r="Y21" s="18"/>
      <c r="Z21" s="25">
        <v>532990</v>
      </c>
      <c r="AA21" s="27"/>
      <c r="AD21" s="9">
        <v>1144064685</v>
      </c>
      <c r="AE21" s="9">
        <v>532989684</v>
      </c>
      <c r="AX21" s="318"/>
      <c r="AY21" s="318"/>
    </row>
    <row r="22" spans="1:51" ht="14.7" customHeight="1" x14ac:dyDescent="0.2">
      <c r="A22" s="7" t="s">
        <v>20</v>
      </c>
      <c r="B22" s="7" t="s">
        <v>113</v>
      </c>
      <c r="D22" s="24"/>
      <c r="E22" s="19"/>
      <c r="F22" s="19"/>
      <c r="G22" s="19"/>
      <c r="H22" s="19" t="s">
        <v>21</v>
      </c>
      <c r="I22" s="19"/>
      <c r="J22" s="19"/>
      <c r="K22" s="18"/>
      <c r="L22" s="18"/>
      <c r="M22" s="18"/>
      <c r="N22" s="18"/>
      <c r="O22" s="18"/>
      <c r="P22" s="25">
        <v>-637158</v>
      </c>
      <c r="Q22" s="26"/>
      <c r="R22" s="19"/>
      <c r="S22" s="19"/>
      <c r="T22" s="19" t="s">
        <v>114</v>
      </c>
      <c r="U22" s="19"/>
      <c r="V22" s="19"/>
      <c r="W22" s="19"/>
      <c r="X22" s="19"/>
      <c r="Y22" s="18"/>
      <c r="Z22" s="25">
        <v>19536</v>
      </c>
      <c r="AA22" s="27"/>
      <c r="AD22" s="9">
        <v>-637157836</v>
      </c>
      <c r="AE22" s="9">
        <v>19535838</v>
      </c>
      <c r="AX22" s="318"/>
      <c r="AY22" s="318"/>
    </row>
    <row r="23" spans="1:51" ht="14.7" customHeight="1" x14ac:dyDescent="0.2">
      <c r="A23" s="7" t="s">
        <v>22</v>
      </c>
      <c r="B23" s="7" t="s">
        <v>115</v>
      </c>
      <c r="D23" s="24"/>
      <c r="E23" s="19"/>
      <c r="F23" s="19"/>
      <c r="G23" s="19"/>
      <c r="H23" s="19" t="s">
        <v>23</v>
      </c>
      <c r="I23" s="28"/>
      <c r="J23" s="28"/>
      <c r="K23" s="29"/>
      <c r="L23" s="29"/>
      <c r="M23" s="29"/>
      <c r="N23" s="29"/>
      <c r="O23" s="29"/>
      <c r="P23" s="25">
        <v>48708</v>
      </c>
      <c r="Q23" s="26"/>
      <c r="R23" s="19"/>
      <c r="S23" s="19"/>
      <c r="T23" s="19" t="s">
        <v>116</v>
      </c>
      <c r="U23" s="19"/>
      <c r="V23" s="19"/>
      <c r="W23" s="19"/>
      <c r="X23" s="19"/>
      <c r="Y23" s="18"/>
      <c r="Z23" s="25">
        <v>655</v>
      </c>
      <c r="AA23" s="27"/>
      <c r="AD23" s="9">
        <v>48708300</v>
      </c>
      <c r="AE23" s="9">
        <v>654782</v>
      </c>
      <c r="AX23" s="318"/>
      <c r="AY23" s="318"/>
    </row>
    <row r="24" spans="1:51" ht="14.7" customHeight="1" x14ac:dyDescent="0.2">
      <c r="A24" s="7" t="s">
        <v>24</v>
      </c>
      <c r="B24" s="7" t="s">
        <v>117</v>
      </c>
      <c r="D24" s="24"/>
      <c r="E24" s="19"/>
      <c r="F24" s="19"/>
      <c r="G24" s="19"/>
      <c r="H24" s="19" t="s">
        <v>25</v>
      </c>
      <c r="I24" s="28"/>
      <c r="J24" s="28"/>
      <c r="K24" s="29"/>
      <c r="L24" s="29"/>
      <c r="M24" s="29"/>
      <c r="N24" s="29"/>
      <c r="O24" s="29"/>
      <c r="P24" s="25">
        <v>-31727</v>
      </c>
      <c r="Q24" s="26"/>
      <c r="R24" s="18"/>
      <c r="S24" s="19"/>
      <c r="T24" s="19" t="s">
        <v>118</v>
      </c>
      <c r="U24" s="19"/>
      <c r="V24" s="19"/>
      <c r="W24" s="19"/>
      <c r="X24" s="19"/>
      <c r="Y24" s="18"/>
      <c r="Z24" s="25" t="s">
        <v>401</v>
      </c>
      <c r="AA24" s="27"/>
      <c r="AD24" s="9">
        <v>-31726791</v>
      </c>
      <c r="AE24" s="9" t="s">
        <v>11</v>
      </c>
      <c r="AX24" s="318"/>
      <c r="AY24" s="318"/>
    </row>
    <row r="25" spans="1:51" ht="14.7" customHeight="1" x14ac:dyDescent="0.2">
      <c r="A25" s="7" t="s">
        <v>26</v>
      </c>
      <c r="B25" s="7" t="s">
        <v>119</v>
      </c>
      <c r="D25" s="24"/>
      <c r="E25" s="19"/>
      <c r="F25" s="19"/>
      <c r="G25" s="19"/>
      <c r="H25" s="19" t="s">
        <v>27</v>
      </c>
      <c r="I25" s="28"/>
      <c r="J25" s="28"/>
      <c r="K25" s="29"/>
      <c r="L25" s="29"/>
      <c r="M25" s="29"/>
      <c r="N25" s="29"/>
      <c r="O25" s="29"/>
      <c r="P25" s="25" t="s">
        <v>402</v>
      </c>
      <c r="Q25" s="26"/>
      <c r="R25" s="18"/>
      <c r="S25" s="19"/>
      <c r="T25" s="19" t="s">
        <v>120</v>
      </c>
      <c r="U25" s="19"/>
      <c r="V25" s="19"/>
      <c r="W25" s="19"/>
      <c r="X25" s="19"/>
      <c r="Y25" s="18"/>
      <c r="Z25" s="25" t="s">
        <v>403</v>
      </c>
      <c r="AA25" s="27"/>
      <c r="AD25" s="9" t="s">
        <v>11</v>
      </c>
      <c r="AE25" s="9" t="s">
        <v>11</v>
      </c>
      <c r="AX25" s="318"/>
      <c r="AY25" s="318"/>
    </row>
    <row r="26" spans="1:51" ht="14.7" customHeight="1" x14ac:dyDescent="0.2">
      <c r="A26" s="7" t="s">
        <v>28</v>
      </c>
      <c r="B26" s="7" t="s">
        <v>121</v>
      </c>
      <c r="D26" s="24"/>
      <c r="E26" s="19"/>
      <c r="F26" s="19"/>
      <c r="G26" s="19"/>
      <c r="H26" s="19" t="s">
        <v>29</v>
      </c>
      <c r="I26" s="28"/>
      <c r="J26" s="28"/>
      <c r="K26" s="29"/>
      <c r="L26" s="29"/>
      <c r="M26" s="29"/>
      <c r="N26" s="29"/>
      <c r="O26" s="29"/>
      <c r="P26" s="25" t="s">
        <v>402</v>
      </c>
      <c r="Q26" s="26"/>
      <c r="R26" s="19"/>
      <c r="S26" s="19"/>
      <c r="T26" s="19" t="s">
        <v>122</v>
      </c>
      <c r="U26" s="19"/>
      <c r="V26" s="19"/>
      <c r="W26" s="19"/>
      <c r="X26" s="19"/>
      <c r="Y26" s="18"/>
      <c r="Z26" s="25">
        <v>47485</v>
      </c>
      <c r="AA26" s="27"/>
      <c r="AD26" s="9" t="s">
        <v>11</v>
      </c>
      <c r="AE26" s="9">
        <v>47485073</v>
      </c>
      <c r="AX26" s="318"/>
      <c r="AY26" s="318"/>
    </row>
    <row r="27" spans="1:51" ht="14.7" customHeight="1" x14ac:dyDescent="0.2">
      <c r="A27" s="7" t="s">
        <v>30</v>
      </c>
      <c r="B27" s="7" t="s">
        <v>123</v>
      </c>
      <c r="D27" s="24"/>
      <c r="E27" s="19"/>
      <c r="F27" s="19"/>
      <c r="G27" s="19"/>
      <c r="H27" s="19" t="s">
        <v>31</v>
      </c>
      <c r="I27" s="28"/>
      <c r="J27" s="28"/>
      <c r="K27" s="29"/>
      <c r="L27" s="29"/>
      <c r="M27" s="29"/>
      <c r="N27" s="29"/>
      <c r="O27" s="29"/>
      <c r="P27" s="25" t="s">
        <v>403</v>
      </c>
      <c r="Q27" s="26"/>
      <c r="R27" s="19"/>
      <c r="S27" s="19"/>
      <c r="T27" s="19" t="s">
        <v>124</v>
      </c>
      <c r="U27" s="19"/>
      <c r="V27" s="19"/>
      <c r="W27" s="19"/>
      <c r="X27" s="19"/>
      <c r="Y27" s="18"/>
      <c r="Z27" s="25">
        <v>11824</v>
      </c>
      <c r="AA27" s="27"/>
      <c r="AD27" s="9" t="s">
        <v>11</v>
      </c>
      <c r="AE27" s="9">
        <v>11824125</v>
      </c>
      <c r="AX27" s="318"/>
      <c r="AY27" s="318"/>
    </row>
    <row r="28" spans="1:51" ht="14.7" customHeight="1" x14ac:dyDescent="0.2">
      <c r="A28" s="7" t="s">
        <v>32</v>
      </c>
      <c r="B28" s="7" t="s">
        <v>125</v>
      </c>
      <c r="D28" s="24"/>
      <c r="E28" s="19"/>
      <c r="F28" s="19"/>
      <c r="G28" s="19"/>
      <c r="H28" s="19" t="s">
        <v>33</v>
      </c>
      <c r="I28" s="28"/>
      <c r="J28" s="28"/>
      <c r="K28" s="29"/>
      <c r="L28" s="29"/>
      <c r="M28" s="29"/>
      <c r="N28" s="29"/>
      <c r="O28" s="29"/>
      <c r="P28" s="25" t="s">
        <v>402</v>
      </c>
      <c r="Q28" s="26"/>
      <c r="R28" s="19"/>
      <c r="S28" s="19"/>
      <c r="T28" s="19" t="s">
        <v>35</v>
      </c>
      <c r="U28" s="19"/>
      <c r="V28" s="19"/>
      <c r="W28" s="19"/>
      <c r="X28" s="19"/>
      <c r="Y28" s="18"/>
      <c r="Z28" s="25">
        <v>10421</v>
      </c>
      <c r="AA28" s="27"/>
      <c r="AD28" s="9" t="s">
        <v>11</v>
      </c>
      <c r="AE28" s="9">
        <v>10421069</v>
      </c>
      <c r="AX28" s="318"/>
      <c r="AY28" s="318"/>
    </row>
    <row r="29" spans="1:51" ht="14.7" customHeight="1" x14ac:dyDescent="0.2">
      <c r="A29" s="7" t="s">
        <v>34</v>
      </c>
      <c r="B29" s="7" t="s">
        <v>98</v>
      </c>
      <c r="D29" s="24"/>
      <c r="E29" s="19"/>
      <c r="F29" s="19"/>
      <c r="G29" s="19"/>
      <c r="H29" s="19" t="s">
        <v>35</v>
      </c>
      <c r="I29" s="19"/>
      <c r="J29" s="19"/>
      <c r="K29" s="18"/>
      <c r="L29" s="18"/>
      <c r="M29" s="18"/>
      <c r="N29" s="18"/>
      <c r="O29" s="18"/>
      <c r="P29" s="25" t="s">
        <v>402</v>
      </c>
      <c r="Q29" s="26"/>
      <c r="R29" s="330" t="s">
        <v>99</v>
      </c>
      <c r="S29" s="331"/>
      <c r="T29" s="331"/>
      <c r="U29" s="331"/>
      <c r="V29" s="331"/>
      <c r="W29" s="331"/>
      <c r="X29" s="331"/>
      <c r="Y29" s="331"/>
      <c r="Z29" s="30">
        <v>5458660</v>
      </c>
      <c r="AA29" s="31" t="s">
        <v>409</v>
      </c>
      <c r="AD29" s="9" t="s">
        <v>11</v>
      </c>
      <c r="AE29" s="9">
        <f>IF(AND(AE14="-",AE20="-"),"-",SUM(AE14,AE20))</f>
        <v>5458660080</v>
      </c>
      <c r="AX29" s="318"/>
      <c r="AY29" s="318"/>
    </row>
    <row r="30" spans="1:51" ht="14.7" customHeight="1" x14ac:dyDescent="0.2">
      <c r="A30" s="7" t="s">
        <v>36</v>
      </c>
      <c r="D30" s="24"/>
      <c r="E30" s="19"/>
      <c r="F30" s="19"/>
      <c r="G30" s="19"/>
      <c r="H30" s="19" t="s">
        <v>37</v>
      </c>
      <c r="I30" s="19"/>
      <c r="J30" s="19"/>
      <c r="K30" s="18"/>
      <c r="L30" s="18"/>
      <c r="M30" s="18"/>
      <c r="N30" s="18"/>
      <c r="O30" s="18"/>
      <c r="P30" s="25" t="s">
        <v>403</v>
      </c>
      <c r="Q30" s="26"/>
      <c r="R30" s="19" t="s">
        <v>320</v>
      </c>
      <c r="S30" s="32"/>
      <c r="T30" s="32"/>
      <c r="U30" s="32"/>
      <c r="V30" s="32"/>
      <c r="W30" s="32"/>
      <c r="X30" s="32"/>
      <c r="Y30" s="32"/>
      <c r="Z30" s="33"/>
      <c r="AA30" s="34"/>
      <c r="AD30" s="9" t="s">
        <v>11</v>
      </c>
      <c r="AX30" s="318"/>
      <c r="AY30" s="318"/>
    </row>
    <row r="31" spans="1:51" ht="14.7" customHeight="1" x14ac:dyDescent="0.2">
      <c r="A31" s="7" t="s">
        <v>38</v>
      </c>
      <c r="B31" s="7" t="s">
        <v>128</v>
      </c>
      <c r="D31" s="24"/>
      <c r="E31" s="19"/>
      <c r="F31" s="19"/>
      <c r="G31" s="19"/>
      <c r="H31" s="19" t="s">
        <v>39</v>
      </c>
      <c r="I31" s="19"/>
      <c r="J31" s="19"/>
      <c r="K31" s="18"/>
      <c r="L31" s="18"/>
      <c r="M31" s="18"/>
      <c r="N31" s="18"/>
      <c r="O31" s="18"/>
      <c r="P31" s="25">
        <v>3626</v>
      </c>
      <c r="Q31" s="26"/>
      <c r="R31" s="19"/>
      <c r="S31" s="19" t="s">
        <v>129</v>
      </c>
      <c r="T31" s="19"/>
      <c r="U31" s="19"/>
      <c r="V31" s="19"/>
      <c r="W31" s="19"/>
      <c r="X31" s="19"/>
      <c r="Y31" s="18"/>
      <c r="Z31" s="25">
        <v>26901292</v>
      </c>
      <c r="AA31" s="27"/>
      <c r="AD31" s="9">
        <v>3625560</v>
      </c>
      <c r="AE31" s="9">
        <f>IF(AND(AD14="-",AD61="-",AD62="-"),"-",SUM(AD14,AD61,AD62))</f>
        <v>26901292401</v>
      </c>
      <c r="AX31" s="318"/>
      <c r="AY31" s="318"/>
    </row>
    <row r="32" spans="1:51" ht="14.7" customHeight="1" x14ac:dyDescent="0.2">
      <c r="A32" s="7" t="s">
        <v>40</v>
      </c>
      <c r="B32" s="7" t="s">
        <v>130</v>
      </c>
      <c r="D32" s="24"/>
      <c r="E32" s="19"/>
      <c r="F32" s="19"/>
      <c r="G32" s="19" t="s">
        <v>41</v>
      </c>
      <c r="H32" s="19"/>
      <c r="I32" s="19"/>
      <c r="J32" s="19"/>
      <c r="K32" s="18"/>
      <c r="L32" s="18"/>
      <c r="M32" s="18"/>
      <c r="N32" s="18"/>
      <c r="O32" s="18"/>
      <c r="P32" s="25">
        <v>14540061</v>
      </c>
      <c r="Q32" s="26" t="s">
        <v>409</v>
      </c>
      <c r="R32" s="19"/>
      <c r="S32" s="18" t="s">
        <v>131</v>
      </c>
      <c r="T32" s="19"/>
      <c r="U32" s="19"/>
      <c r="V32" s="19"/>
      <c r="W32" s="19"/>
      <c r="X32" s="19"/>
      <c r="Y32" s="18"/>
      <c r="Z32" s="25">
        <v>-5063795</v>
      </c>
      <c r="AA32" s="27"/>
      <c r="AD32" s="9">
        <f>IF(COUNTIF(AD33:AD40,"-")=COUNTA(AD33:AD40),"-",SUM(AD33:AD40))</f>
        <v>14540060857</v>
      </c>
      <c r="AE32" s="9">
        <f>IF(AND(AE68="-",AE31="-",AE33="-"),"-",SUM(AE68)-SUM(AE31,AE33))</f>
        <v>-5063794710</v>
      </c>
      <c r="AX32" s="318"/>
      <c r="AY32" s="318"/>
    </row>
    <row r="33" spans="1:51" ht="14.7" customHeight="1" x14ac:dyDescent="0.2">
      <c r="A33" s="7" t="s">
        <v>42</v>
      </c>
      <c r="B33" s="7" t="s">
        <v>132</v>
      </c>
      <c r="D33" s="24"/>
      <c r="E33" s="19"/>
      <c r="F33" s="19"/>
      <c r="G33" s="19"/>
      <c r="H33" s="19" t="s">
        <v>10</v>
      </c>
      <c r="I33" s="19"/>
      <c r="J33" s="19"/>
      <c r="K33" s="18"/>
      <c r="L33" s="18"/>
      <c r="M33" s="18"/>
      <c r="N33" s="18"/>
      <c r="O33" s="18"/>
      <c r="P33" s="25">
        <v>235947</v>
      </c>
      <c r="Q33" s="26"/>
      <c r="R33" s="19"/>
      <c r="S33" s="19" t="s">
        <v>133</v>
      </c>
      <c r="T33" s="19"/>
      <c r="U33" s="19"/>
      <c r="V33" s="19"/>
      <c r="W33" s="19"/>
      <c r="X33" s="19"/>
      <c r="Y33" s="18"/>
      <c r="Z33" s="25">
        <v>-4543</v>
      </c>
      <c r="AA33" s="27"/>
      <c r="AD33" s="9">
        <v>235947433</v>
      </c>
      <c r="AE33" s="9">
        <v>-4543330</v>
      </c>
      <c r="AX33" s="318"/>
      <c r="AY33" s="318"/>
    </row>
    <row r="34" spans="1:51" ht="14.7" customHeight="1" x14ac:dyDescent="0.2">
      <c r="A34" s="7" t="s">
        <v>43</v>
      </c>
      <c r="D34" s="24"/>
      <c r="E34" s="19"/>
      <c r="F34" s="19"/>
      <c r="G34" s="19"/>
      <c r="H34" s="19" t="s">
        <v>15</v>
      </c>
      <c r="I34" s="19"/>
      <c r="J34" s="19"/>
      <c r="K34" s="18"/>
      <c r="L34" s="18"/>
      <c r="M34" s="18"/>
      <c r="N34" s="18"/>
      <c r="O34" s="18"/>
      <c r="P34" s="25">
        <v>605886</v>
      </c>
      <c r="Q34" s="26"/>
      <c r="R34" s="24"/>
      <c r="S34" s="19"/>
      <c r="T34" s="19"/>
      <c r="U34" s="19"/>
      <c r="V34" s="19"/>
      <c r="W34" s="19"/>
      <c r="X34" s="19"/>
      <c r="Y34" s="18"/>
      <c r="Z34" s="25"/>
      <c r="AA34" s="35"/>
      <c r="AD34" s="9">
        <v>605886269</v>
      </c>
      <c r="AX34" s="318"/>
      <c r="AY34" s="318"/>
    </row>
    <row r="35" spans="1:51" ht="14.7" customHeight="1" x14ac:dyDescent="0.2">
      <c r="A35" s="7" t="s">
        <v>44</v>
      </c>
      <c r="D35" s="24"/>
      <c r="E35" s="19"/>
      <c r="F35" s="19"/>
      <c r="G35" s="19"/>
      <c r="H35" s="19" t="s">
        <v>17</v>
      </c>
      <c r="I35" s="19"/>
      <c r="J35" s="19"/>
      <c r="K35" s="18"/>
      <c r="L35" s="18"/>
      <c r="M35" s="18"/>
      <c r="N35" s="18"/>
      <c r="O35" s="18"/>
      <c r="P35" s="25">
        <v>-261876</v>
      </c>
      <c r="Q35" s="26"/>
      <c r="R35" s="332"/>
      <c r="S35" s="333"/>
      <c r="T35" s="333"/>
      <c r="U35" s="333"/>
      <c r="V35" s="333"/>
      <c r="W35" s="333"/>
      <c r="X35" s="333"/>
      <c r="Y35" s="333"/>
      <c r="Z35" s="25"/>
      <c r="AA35" s="27"/>
      <c r="AD35" s="9">
        <v>-261875793</v>
      </c>
      <c r="AX35" s="318"/>
      <c r="AY35" s="318"/>
    </row>
    <row r="36" spans="1:51" ht="14.7" customHeight="1" x14ac:dyDescent="0.2">
      <c r="A36" s="7" t="s">
        <v>45</v>
      </c>
      <c r="D36" s="24"/>
      <c r="E36" s="19"/>
      <c r="F36" s="19"/>
      <c r="G36" s="19"/>
      <c r="H36" s="19" t="s">
        <v>19</v>
      </c>
      <c r="I36" s="19"/>
      <c r="J36" s="19"/>
      <c r="K36" s="18"/>
      <c r="L36" s="18"/>
      <c r="M36" s="18"/>
      <c r="N36" s="18"/>
      <c r="O36" s="18"/>
      <c r="P36" s="25">
        <v>30265503</v>
      </c>
      <c r="Q36" s="26"/>
      <c r="R36" s="19"/>
      <c r="S36" s="32"/>
      <c r="T36" s="32"/>
      <c r="U36" s="32"/>
      <c r="V36" s="32"/>
      <c r="W36" s="32"/>
      <c r="X36" s="32"/>
      <c r="Y36" s="32"/>
      <c r="Z36" s="33"/>
      <c r="AA36" s="36"/>
      <c r="AD36" s="9">
        <v>30265503077</v>
      </c>
      <c r="AX36" s="318"/>
      <c r="AY36" s="318"/>
    </row>
    <row r="37" spans="1:51" ht="14.7" customHeight="1" x14ac:dyDescent="0.2">
      <c r="A37" s="7" t="s">
        <v>46</v>
      </c>
      <c r="D37" s="24"/>
      <c r="E37" s="19"/>
      <c r="F37" s="19"/>
      <c r="G37" s="19"/>
      <c r="H37" s="19" t="s">
        <v>21</v>
      </c>
      <c r="I37" s="19"/>
      <c r="J37" s="19"/>
      <c r="K37" s="18"/>
      <c r="L37" s="18"/>
      <c r="M37" s="18"/>
      <c r="N37" s="18"/>
      <c r="O37" s="18"/>
      <c r="P37" s="25">
        <v>-16430417</v>
      </c>
      <c r="Q37" s="26"/>
      <c r="R37" s="19"/>
      <c r="S37" s="19"/>
      <c r="T37" s="19"/>
      <c r="U37" s="19"/>
      <c r="V37" s="19"/>
      <c r="W37" s="19"/>
      <c r="X37" s="19"/>
      <c r="Y37" s="18"/>
      <c r="Z37" s="25"/>
      <c r="AA37" s="35"/>
      <c r="AD37" s="9">
        <v>-16430417329</v>
      </c>
      <c r="AX37" s="318"/>
      <c r="AY37" s="318"/>
    </row>
    <row r="38" spans="1:51" ht="14.7" customHeight="1" x14ac:dyDescent="0.2">
      <c r="A38" s="7" t="s">
        <v>47</v>
      </c>
      <c r="D38" s="24"/>
      <c r="E38" s="19"/>
      <c r="F38" s="19"/>
      <c r="G38" s="19"/>
      <c r="H38" s="19" t="s">
        <v>35</v>
      </c>
      <c r="I38" s="19"/>
      <c r="J38" s="19"/>
      <c r="K38" s="18"/>
      <c r="L38" s="18"/>
      <c r="M38" s="18"/>
      <c r="N38" s="18"/>
      <c r="O38" s="18"/>
      <c r="P38" s="25" t="s">
        <v>403</v>
      </c>
      <c r="Q38" s="26"/>
      <c r="R38" s="17"/>
      <c r="S38" s="18"/>
      <c r="T38" s="18"/>
      <c r="U38" s="18"/>
      <c r="V38" s="18"/>
      <c r="W38" s="18"/>
      <c r="X38" s="18"/>
      <c r="Y38" s="37"/>
      <c r="Z38" s="25"/>
      <c r="AA38" s="35"/>
      <c r="AD38" s="9" t="s">
        <v>11</v>
      </c>
      <c r="AX38" s="318"/>
      <c r="AY38" s="318"/>
    </row>
    <row r="39" spans="1:51" ht="14.7" customHeight="1" x14ac:dyDescent="0.2">
      <c r="A39" s="7" t="s">
        <v>48</v>
      </c>
      <c r="D39" s="24"/>
      <c r="E39" s="19"/>
      <c r="F39" s="19"/>
      <c r="G39" s="19"/>
      <c r="H39" s="19" t="s">
        <v>37</v>
      </c>
      <c r="I39" s="19"/>
      <c r="J39" s="19"/>
      <c r="K39" s="18"/>
      <c r="L39" s="18"/>
      <c r="M39" s="18"/>
      <c r="N39" s="18"/>
      <c r="O39" s="18"/>
      <c r="P39" s="25" t="s">
        <v>401</v>
      </c>
      <c r="Q39" s="26"/>
      <c r="R39" s="18"/>
      <c r="S39" s="18"/>
      <c r="T39" s="18"/>
      <c r="U39" s="18"/>
      <c r="V39" s="18"/>
      <c r="W39" s="18"/>
      <c r="X39" s="18"/>
      <c r="Y39" s="18"/>
      <c r="Z39" s="25"/>
      <c r="AA39" s="35"/>
      <c r="AD39" s="9" t="s">
        <v>11</v>
      </c>
      <c r="AX39" s="318"/>
      <c r="AY39" s="318"/>
    </row>
    <row r="40" spans="1:51" ht="14.7" customHeight="1" x14ac:dyDescent="0.2">
      <c r="A40" s="7" t="s">
        <v>49</v>
      </c>
      <c r="D40" s="24"/>
      <c r="E40" s="19"/>
      <c r="F40" s="19"/>
      <c r="G40" s="19"/>
      <c r="H40" s="19" t="s">
        <v>39</v>
      </c>
      <c r="I40" s="19"/>
      <c r="J40" s="19"/>
      <c r="K40" s="18"/>
      <c r="L40" s="18"/>
      <c r="M40" s="18"/>
      <c r="N40" s="18"/>
      <c r="O40" s="18"/>
      <c r="P40" s="25">
        <v>125017</v>
      </c>
      <c r="Q40" s="26"/>
      <c r="R40" s="38"/>
      <c r="S40" s="38"/>
      <c r="T40" s="38"/>
      <c r="U40" s="38"/>
      <c r="V40" s="38"/>
      <c r="W40" s="38"/>
      <c r="X40" s="38"/>
      <c r="Y40" s="38"/>
      <c r="Z40" s="21"/>
      <c r="AA40" s="39"/>
      <c r="AD40" s="9">
        <v>125017200</v>
      </c>
      <c r="AX40" s="318"/>
      <c r="AY40" s="318"/>
    </row>
    <row r="41" spans="1:51" ht="14.7" customHeight="1" x14ac:dyDescent="0.2">
      <c r="A41" s="7" t="s">
        <v>50</v>
      </c>
      <c r="D41" s="24"/>
      <c r="E41" s="19"/>
      <c r="F41" s="19"/>
      <c r="G41" s="19" t="s">
        <v>51</v>
      </c>
      <c r="H41" s="28"/>
      <c r="I41" s="28"/>
      <c r="J41" s="28"/>
      <c r="K41" s="29"/>
      <c r="L41" s="29"/>
      <c r="M41" s="29"/>
      <c r="N41" s="29"/>
      <c r="O41" s="29"/>
      <c r="P41" s="25">
        <v>327911</v>
      </c>
      <c r="Q41" s="26"/>
      <c r="R41" s="38"/>
      <c r="S41" s="38"/>
      <c r="T41" s="38"/>
      <c r="U41" s="38"/>
      <c r="V41" s="38"/>
      <c r="W41" s="38"/>
      <c r="X41" s="38"/>
      <c r="Y41" s="38"/>
      <c r="Z41" s="21"/>
      <c r="AA41" s="39"/>
      <c r="AD41" s="9">
        <v>327911476</v>
      </c>
      <c r="AX41" s="318"/>
      <c r="AY41" s="318"/>
    </row>
    <row r="42" spans="1:51" ht="14.7" customHeight="1" x14ac:dyDescent="0.2">
      <c r="A42" s="7" t="s">
        <v>52</v>
      </c>
      <c r="D42" s="24"/>
      <c r="E42" s="19"/>
      <c r="F42" s="19"/>
      <c r="G42" s="19" t="s">
        <v>53</v>
      </c>
      <c r="H42" s="28"/>
      <c r="I42" s="28"/>
      <c r="J42" s="28"/>
      <c r="K42" s="29"/>
      <c r="L42" s="29"/>
      <c r="M42" s="29"/>
      <c r="N42" s="29"/>
      <c r="O42" s="29"/>
      <c r="P42" s="25">
        <v>-234362</v>
      </c>
      <c r="Q42" s="26"/>
      <c r="R42" s="38"/>
      <c r="S42" s="38"/>
      <c r="T42" s="38"/>
      <c r="U42" s="38"/>
      <c r="V42" s="38"/>
      <c r="W42" s="38"/>
      <c r="X42" s="38"/>
      <c r="Y42" s="38"/>
      <c r="Z42" s="21"/>
      <c r="AA42" s="39"/>
      <c r="AD42" s="9">
        <v>-234362127</v>
      </c>
      <c r="AX42" s="318"/>
      <c r="AY42" s="318"/>
    </row>
    <row r="43" spans="1:51" ht="14.7" customHeight="1" x14ac:dyDescent="0.2">
      <c r="A43" s="7" t="s">
        <v>54</v>
      </c>
      <c r="D43" s="24"/>
      <c r="E43" s="19"/>
      <c r="F43" s="19" t="s">
        <v>55</v>
      </c>
      <c r="G43" s="19"/>
      <c r="H43" s="28"/>
      <c r="I43" s="28"/>
      <c r="J43" s="28"/>
      <c r="K43" s="29"/>
      <c r="L43" s="29"/>
      <c r="M43" s="29"/>
      <c r="N43" s="29"/>
      <c r="O43" s="29"/>
      <c r="P43" s="25">
        <v>433958</v>
      </c>
      <c r="Q43" s="26"/>
      <c r="R43" s="38"/>
      <c r="S43" s="38"/>
      <c r="T43" s="38"/>
      <c r="U43" s="38"/>
      <c r="V43" s="38"/>
      <c r="W43" s="38"/>
      <c r="X43" s="38"/>
      <c r="Y43" s="38"/>
      <c r="Z43" s="21"/>
      <c r="AA43" s="39"/>
      <c r="AD43" s="9">
        <f>IF(COUNTIF(AD44:AD45,"-")=COUNTA(AD44:AD45),"-",SUM(AD44:AD45))</f>
        <v>433957601</v>
      </c>
      <c r="AX43" s="318"/>
      <c r="AY43" s="318"/>
    </row>
    <row r="44" spans="1:51" ht="14.7" customHeight="1" x14ac:dyDescent="0.2">
      <c r="A44" s="7" t="s">
        <v>56</v>
      </c>
      <c r="D44" s="24"/>
      <c r="E44" s="19"/>
      <c r="F44" s="19"/>
      <c r="G44" s="19" t="s">
        <v>57</v>
      </c>
      <c r="H44" s="19"/>
      <c r="I44" s="19"/>
      <c r="J44" s="19"/>
      <c r="K44" s="18"/>
      <c r="L44" s="18"/>
      <c r="M44" s="18"/>
      <c r="N44" s="18"/>
      <c r="O44" s="18"/>
      <c r="P44" s="25" t="s">
        <v>401</v>
      </c>
      <c r="Q44" s="26"/>
      <c r="R44" s="38"/>
      <c r="S44" s="38"/>
      <c r="T44" s="38"/>
      <c r="U44" s="38"/>
      <c r="V44" s="38"/>
      <c r="W44" s="38"/>
      <c r="X44" s="38"/>
      <c r="Y44" s="38"/>
      <c r="Z44" s="21"/>
      <c r="AA44" s="39"/>
      <c r="AD44" s="9" t="s">
        <v>11</v>
      </c>
      <c r="AX44" s="318"/>
      <c r="AY44" s="318"/>
    </row>
    <row r="45" spans="1:51" ht="14.7" customHeight="1" x14ac:dyDescent="0.2">
      <c r="A45" s="7" t="s">
        <v>58</v>
      </c>
      <c r="D45" s="24"/>
      <c r="E45" s="19"/>
      <c r="F45" s="19"/>
      <c r="G45" s="19" t="s">
        <v>35</v>
      </c>
      <c r="H45" s="19"/>
      <c r="I45" s="19"/>
      <c r="J45" s="19"/>
      <c r="K45" s="18"/>
      <c r="L45" s="18"/>
      <c r="M45" s="18"/>
      <c r="N45" s="18"/>
      <c r="O45" s="18"/>
      <c r="P45" s="25">
        <v>433958</v>
      </c>
      <c r="Q45" s="26"/>
      <c r="R45" s="38"/>
      <c r="S45" s="38"/>
      <c r="T45" s="38"/>
      <c r="U45" s="38"/>
      <c r="V45" s="38"/>
      <c r="W45" s="38"/>
      <c r="X45" s="38"/>
      <c r="Y45" s="38"/>
      <c r="Z45" s="21"/>
      <c r="AA45" s="39"/>
      <c r="AD45" s="9">
        <v>433957601</v>
      </c>
      <c r="AX45" s="318"/>
      <c r="AY45" s="318"/>
    </row>
    <row r="46" spans="1:51" ht="14.7" customHeight="1" x14ac:dyDescent="0.2">
      <c r="A46" s="7" t="s">
        <v>59</v>
      </c>
      <c r="D46" s="24"/>
      <c r="E46" s="19"/>
      <c r="F46" s="19" t="s">
        <v>60</v>
      </c>
      <c r="G46" s="19"/>
      <c r="H46" s="19"/>
      <c r="I46" s="19"/>
      <c r="J46" s="19"/>
      <c r="K46" s="19"/>
      <c r="L46" s="18"/>
      <c r="M46" s="18"/>
      <c r="N46" s="18"/>
      <c r="O46" s="18"/>
      <c r="P46" s="25">
        <v>2446025</v>
      </c>
      <c r="Q46" s="26"/>
      <c r="R46" s="38"/>
      <c r="S46" s="38"/>
      <c r="T46" s="38"/>
      <c r="U46" s="38"/>
      <c r="V46" s="38"/>
      <c r="W46" s="38"/>
      <c r="X46" s="38"/>
      <c r="Y46" s="38"/>
      <c r="Z46" s="21"/>
      <c r="AA46" s="39"/>
      <c r="AD46" s="9">
        <f>IF(COUNTIF(AD47:AD57,"-")=COUNTA(AD47:AD57),"-",SUM(AD47,AD51:AD53,AD56:AD57))</f>
        <v>2446024800</v>
      </c>
      <c r="AX46" s="318"/>
      <c r="AY46" s="318"/>
    </row>
    <row r="47" spans="1:51" ht="14.7" customHeight="1" x14ac:dyDescent="0.2">
      <c r="A47" s="7" t="s">
        <v>61</v>
      </c>
      <c r="D47" s="24"/>
      <c r="E47" s="19"/>
      <c r="F47" s="19"/>
      <c r="G47" s="19" t="s">
        <v>62</v>
      </c>
      <c r="H47" s="19"/>
      <c r="I47" s="19"/>
      <c r="J47" s="19"/>
      <c r="K47" s="19"/>
      <c r="L47" s="18"/>
      <c r="M47" s="18"/>
      <c r="N47" s="18"/>
      <c r="O47" s="18"/>
      <c r="P47" s="25">
        <v>51306</v>
      </c>
      <c r="Q47" s="26"/>
      <c r="R47" s="38"/>
      <c r="S47" s="38"/>
      <c r="T47" s="38"/>
      <c r="U47" s="38"/>
      <c r="V47" s="38"/>
      <c r="W47" s="38"/>
      <c r="X47" s="38"/>
      <c r="Y47" s="38"/>
      <c r="Z47" s="21"/>
      <c r="AA47" s="39"/>
      <c r="AD47" s="9">
        <f>IF(COUNTIF(AD48:AD50,"-")=COUNTA(AD48:AD50),"-",SUM(AD48:AD50))</f>
        <v>51305716</v>
      </c>
      <c r="AX47" s="318"/>
      <c r="AY47" s="318"/>
    </row>
    <row r="48" spans="1:51" ht="14.7" customHeight="1" x14ac:dyDescent="0.2">
      <c r="A48" s="7" t="s">
        <v>63</v>
      </c>
      <c r="D48" s="24"/>
      <c r="E48" s="19"/>
      <c r="F48" s="19"/>
      <c r="G48" s="19"/>
      <c r="H48" s="19" t="s">
        <v>64</v>
      </c>
      <c r="I48" s="19"/>
      <c r="J48" s="19"/>
      <c r="K48" s="19"/>
      <c r="L48" s="18"/>
      <c r="M48" s="18"/>
      <c r="N48" s="18"/>
      <c r="O48" s="18"/>
      <c r="P48" s="25" t="s">
        <v>401</v>
      </c>
      <c r="Q48" s="26"/>
      <c r="R48" s="38"/>
      <c r="S48" s="38"/>
      <c r="T48" s="38"/>
      <c r="U48" s="38"/>
      <c r="V48" s="38"/>
      <c r="W48" s="38"/>
      <c r="X48" s="38"/>
      <c r="Y48" s="38"/>
      <c r="Z48" s="21"/>
      <c r="AA48" s="39"/>
      <c r="AD48" s="9" t="s">
        <v>11</v>
      </c>
      <c r="AX48" s="318"/>
      <c r="AY48" s="318"/>
    </row>
    <row r="49" spans="1:51" ht="14.7" customHeight="1" x14ac:dyDescent="0.2">
      <c r="A49" s="7" t="s">
        <v>65</v>
      </c>
      <c r="D49" s="24"/>
      <c r="E49" s="19"/>
      <c r="F49" s="19"/>
      <c r="G49" s="19"/>
      <c r="H49" s="19" t="s">
        <v>66</v>
      </c>
      <c r="I49" s="19"/>
      <c r="J49" s="19"/>
      <c r="K49" s="19"/>
      <c r="L49" s="18"/>
      <c r="M49" s="18"/>
      <c r="N49" s="18"/>
      <c r="O49" s="18"/>
      <c r="P49" s="25">
        <v>51306</v>
      </c>
      <c r="Q49" s="26"/>
      <c r="R49" s="38"/>
      <c r="S49" s="38"/>
      <c r="T49" s="38"/>
      <c r="U49" s="38"/>
      <c r="V49" s="38"/>
      <c r="W49" s="38"/>
      <c r="X49" s="38"/>
      <c r="Y49" s="38"/>
      <c r="Z49" s="21"/>
      <c r="AA49" s="39"/>
      <c r="AD49" s="9">
        <v>51305716</v>
      </c>
      <c r="AX49" s="318"/>
      <c r="AY49" s="318"/>
    </row>
    <row r="50" spans="1:51" ht="14.7" customHeight="1" x14ac:dyDescent="0.2">
      <c r="A50" s="7" t="s">
        <v>67</v>
      </c>
      <c r="D50" s="24"/>
      <c r="E50" s="19"/>
      <c r="F50" s="19"/>
      <c r="G50" s="19"/>
      <c r="H50" s="19" t="s">
        <v>35</v>
      </c>
      <c r="I50" s="19"/>
      <c r="J50" s="19"/>
      <c r="K50" s="19"/>
      <c r="L50" s="18"/>
      <c r="M50" s="18"/>
      <c r="N50" s="18"/>
      <c r="O50" s="18"/>
      <c r="P50" s="25" t="s">
        <v>402</v>
      </c>
      <c r="Q50" s="26"/>
      <c r="R50" s="38"/>
      <c r="S50" s="38"/>
      <c r="T50" s="38"/>
      <c r="U50" s="38"/>
      <c r="V50" s="38"/>
      <c r="W50" s="38"/>
      <c r="X50" s="38"/>
      <c r="Y50" s="38"/>
      <c r="Z50" s="21"/>
      <c r="AA50" s="39"/>
      <c r="AD50" s="9" t="s">
        <v>11</v>
      </c>
      <c r="AX50" s="318"/>
      <c r="AY50" s="318"/>
    </row>
    <row r="51" spans="1:51" ht="14.7" customHeight="1" x14ac:dyDescent="0.2">
      <c r="A51" s="7" t="s">
        <v>68</v>
      </c>
      <c r="D51" s="24"/>
      <c r="E51" s="19"/>
      <c r="F51" s="19"/>
      <c r="G51" s="19" t="s">
        <v>69</v>
      </c>
      <c r="H51" s="19"/>
      <c r="I51" s="19"/>
      <c r="J51" s="19"/>
      <c r="K51" s="18"/>
      <c r="L51" s="18"/>
      <c r="M51" s="18"/>
      <c r="N51" s="18"/>
      <c r="O51" s="18"/>
      <c r="P51" s="25">
        <v>29895</v>
      </c>
      <c r="Q51" s="26"/>
      <c r="R51" s="38"/>
      <c r="S51" s="38"/>
      <c r="T51" s="38"/>
      <c r="U51" s="38"/>
      <c r="V51" s="38"/>
      <c r="W51" s="38"/>
      <c r="X51" s="38"/>
      <c r="Y51" s="38"/>
      <c r="Z51" s="21"/>
      <c r="AA51" s="39"/>
      <c r="AD51" s="9">
        <v>29895446</v>
      </c>
      <c r="AX51" s="318"/>
      <c r="AY51" s="318"/>
    </row>
    <row r="52" spans="1:51" ht="14.7" customHeight="1" x14ac:dyDescent="0.2">
      <c r="A52" s="7" t="s">
        <v>70</v>
      </c>
      <c r="D52" s="24"/>
      <c r="E52" s="19"/>
      <c r="F52" s="19"/>
      <c r="G52" s="19" t="s">
        <v>71</v>
      </c>
      <c r="H52" s="19"/>
      <c r="I52" s="19"/>
      <c r="J52" s="19"/>
      <c r="K52" s="18"/>
      <c r="L52" s="18"/>
      <c r="M52" s="18"/>
      <c r="N52" s="18"/>
      <c r="O52" s="18"/>
      <c r="P52" s="25">
        <v>3521</v>
      </c>
      <c r="Q52" s="26"/>
      <c r="R52" s="38"/>
      <c r="S52" s="38"/>
      <c r="T52" s="38"/>
      <c r="U52" s="38"/>
      <c r="V52" s="38"/>
      <c r="W52" s="38"/>
      <c r="X52" s="38"/>
      <c r="Y52" s="38"/>
      <c r="Z52" s="21"/>
      <c r="AA52" s="39"/>
      <c r="AD52" s="9">
        <v>3520713</v>
      </c>
      <c r="AX52" s="318"/>
      <c r="AY52" s="318"/>
    </row>
    <row r="53" spans="1:51" ht="14.7" customHeight="1" x14ac:dyDescent="0.2">
      <c r="A53" s="7" t="s">
        <v>72</v>
      </c>
      <c r="D53" s="24"/>
      <c r="E53" s="19"/>
      <c r="F53" s="19"/>
      <c r="G53" s="19" t="s">
        <v>73</v>
      </c>
      <c r="H53" s="19"/>
      <c r="I53" s="19"/>
      <c r="J53" s="19"/>
      <c r="K53" s="18"/>
      <c r="L53" s="18"/>
      <c r="M53" s="18"/>
      <c r="N53" s="18"/>
      <c r="O53" s="18"/>
      <c r="P53" s="25">
        <v>2366562</v>
      </c>
      <c r="Q53" s="26"/>
      <c r="R53" s="38"/>
      <c r="S53" s="38"/>
      <c r="T53" s="38"/>
      <c r="U53" s="38"/>
      <c r="V53" s="38"/>
      <c r="W53" s="38"/>
      <c r="X53" s="38"/>
      <c r="Y53" s="38"/>
      <c r="Z53" s="21"/>
      <c r="AA53" s="39"/>
      <c r="AD53" s="9">
        <f>IF(COUNTIF(AD54:AD55,"-")=COUNTA(AD54:AD55),"-",SUM(AD54:AD55))</f>
        <v>2366562114</v>
      </c>
      <c r="AX53" s="318"/>
      <c r="AY53" s="318"/>
    </row>
    <row r="54" spans="1:51" ht="14.7" customHeight="1" x14ac:dyDescent="0.2">
      <c r="A54" s="7" t="s">
        <v>74</v>
      </c>
      <c r="D54" s="24"/>
      <c r="E54" s="19"/>
      <c r="F54" s="19"/>
      <c r="G54" s="19"/>
      <c r="H54" s="19" t="s">
        <v>76</v>
      </c>
      <c r="I54" s="19"/>
      <c r="J54" s="19"/>
      <c r="K54" s="18"/>
      <c r="L54" s="18"/>
      <c r="M54" s="18"/>
      <c r="N54" s="18"/>
      <c r="O54" s="18"/>
      <c r="P54" s="25" t="s">
        <v>401</v>
      </c>
      <c r="Q54" s="26"/>
      <c r="R54" s="38"/>
      <c r="S54" s="38"/>
      <c r="T54" s="38"/>
      <c r="U54" s="38"/>
      <c r="V54" s="38"/>
      <c r="W54" s="38"/>
      <c r="X54" s="38"/>
      <c r="Y54" s="38"/>
      <c r="Z54" s="21"/>
      <c r="AA54" s="39"/>
      <c r="AD54" s="9" t="s">
        <v>11</v>
      </c>
      <c r="AX54" s="318"/>
      <c r="AY54" s="318"/>
    </row>
    <row r="55" spans="1:51" ht="14.7" customHeight="1" x14ac:dyDescent="0.2">
      <c r="A55" s="7" t="s">
        <v>77</v>
      </c>
      <c r="D55" s="24"/>
      <c r="E55" s="18"/>
      <c r="F55" s="19"/>
      <c r="G55" s="19"/>
      <c r="H55" s="19" t="s">
        <v>35</v>
      </c>
      <c r="I55" s="19"/>
      <c r="J55" s="19"/>
      <c r="K55" s="18"/>
      <c r="L55" s="18"/>
      <c r="M55" s="18"/>
      <c r="N55" s="18"/>
      <c r="O55" s="18"/>
      <c r="P55" s="25">
        <v>2366562</v>
      </c>
      <c r="Q55" s="26"/>
      <c r="R55" s="38"/>
      <c r="S55" s="38"/>
      <c r="T55" s="38"/>
      <c r="U55" s="38"/>
      <c r="V55" s="38"/>
      <c r="W55" s="38"/>
      <c r="X55" s="38"/>
      <c r="Y55" s="38"/>
      <c r="Z55" s="21"/>
      <c r="AA55" s="39"/>
      <c r="AD55" s="9">
        <v>2366562114</v>
      </c>
      <c r="AX55" s="318"/>
      <c r="AY55" s="318"/>
    </row>
    <row r="56" spans="1:51" ht="14.7" customHeight="1" x14ac:dyDescent="0.2">
      <c r="A56" s="7" t="s">
        <v>78</v>
      </c>
      <c r="D56" s="24"/>
      <c r="E56" s="18"/>
      <c r="F56" s="19"/>
      <c r="G56" s="19" t="s">
        <v>35</v>
      </c>
      <c r="H56" s="19"/>
      <c r="I56" s="19"/>
      <c r="J56" s="19"/>
      <c r="K56" s="18"/>
      <c r="L56" s="18"/>
      <c r="M56" s="18"/>
      <c r="N56" s="18"/>
      <c r="O56" s="18"/>
      <c r="P56" s="25" t="s">
        <v>402</v>
      </c>
      <c r="Q56" s="26"/>
      <c r="R56" s="38"/>
      <c r="S56" s="38"/>
      <c r="T56" s="38"/>
      <c r="U56" s="38"/>
      <c r="V56" s="38"/>
      <c r="W56" s="38"/>
      <c r="X56" s="38"/>
      <c r="Y56" s="38"/>
      <c r="Z56" s="21"/>
      <c r="AA56" s="39"/>
      <c r="AD56" s="9" t="s">
        <v>11</v>
      </c>
      <c r="AX56" s="318"/>
      <c r="AY56" s="318"/>
    </row>
    <row r="57" spans="1:51" ht="14.7" customHeight="1" x14ac:dyDescent="0.2">
      <c r="A57" s="7" t="s">
        <v>79</v>
      </c>
      <c r="D57" s="24"/>
      <c r="E57" s="18"/>
      <c r="F57" s="19"/>
      <c r="G57" s="19" t="s">
        <v>80</v>
      </c>
      <c r="H57" s="19"/>
      <c r="I57" s="19"/>
      <c r="J57" s="19"/>
      <c r="K57" s="18"/>
      <c r="L57" s="18"/>
      <c r="M57" s="18"/>
      <c r="N57" s="18"/>
      <c r="O57" s="18"/>
      <c r="P57" s="25">
        <v>-5259</v>
      </c>
      <c r="Q57" s="26"/>
      <c r="R57" s="38"/>
      <c r="S57" s="38"/>
      <c r="T57" s="38"/>
      <c r="U57" s="38"/>
      <c r="V57" s="38"/>
      <c r="W57" s="38"/>
      <c r="X57" s="38"/>
      <c r="Y57" s="38"/>
      <c r="Z57" s="21"/>
      <c r="AA57" s="39"/>
      <c r="AD57" s="9">
        <v>-5259189</v>
      </c>
      <c r="AX57" s="318"/>
      <c r="AY57" s="318"/>
    </row>
    <row r="58" spans="1:51" ht="14.7" customHeight="1" x14ac:dyDescent="0.2">
      <c r="A58" s="7" t="s">
        <v>81</v>
      </c>
      <c r="D58" s="24"/>
      <c r="E58" s="18" t="s">
        <v>82</v>
      </c>
      <c r="F58" s="19"/>
      <c r="G58" s="20"/>
      <c r="H58" s="20"/>
      <c r="I58" s="20"/>
      <c r="J58" s="18"/>
      <c r="K58" s="18"/>
      <c r="L58" s="18"/>
      <c r="M58" s="18"/>
      <c r="N58" s="18"/>
      <c r="O58" s="18"/>
      <c r="P58" s="25">
        <v>879158</v>
      </c>
      <c r="Q58" s="26"/>
      <c r="R58" s="38"/>
      <c r="S58" s="38"/>
      <c r="T58" s="38"/>
      <c r="U58" s="38"/>
      <c r="V58" s="38"/>
      <c r="W58" s="38"/>
      <c r="X58" s="38"/>
      <c r="Y58" s="38"/>
      <c r="Z58" s="21"/>
      <c r="AA58" s="39"/>
      <c r="AD58" s="9">
        <f>IF(COUNTIF(AD59:AD67,"-")=COUNTA(AD59:AD67),"-",SUM(AD59:AD62,AD65:AD67))</f>
        <v>879158492</v>
      </c>
      <c r="AX58" s="318"/>
      <c r="AY58" s="318"/>
    </row>
    <row r="59" spans="1:51" ht="14.7" customHeight="1" x14ac:dyDescent="0.2">
      <c r="A59" s="7" t="s">
        <v>83</v>
      </c>
      <c r="D59" s="24"/>
      <c r="E59" s="18"/>
      <c r="F59" s="19" t="s">
        <v>84</v>
      </c>
      <c r="G59" s="20"/>
      <c r="H59" s="20"/>
      <c r="I59" s="20"/>
      <c r="J59" s="18"/>
      <c r="K59" s="18"/>
      <c r="L59" s="18"/>
      <c r="M59" s="18"/>
      <c r="N59" s="18"/>
      <c r="O59" s="18"/>
      <c r="P59" s="25">
        <v>355130</v>
      </c>
      <c r="Q59" s="26"/>
      <c r="R59" s="38"/>
      <c r="S59" s="38"/>
      <c r="T59" s="38"/>
      <c r="U59" s="38"/>
      <c r="V59" s="38"/>
      <c r="W59" s="38"/>
      <c r="X59" s="38"/>
      <c r="Y59" s="38"/>
      <c r="Z59" s="21"/>
      <c r="AA59" s="39"/>
      <c r="AD59" s="9">
        <v>355130352</v>
      </c>
      <c r="AX59" s="318"/>
      <c r="AY59" s="318"/>
    </row>
    <row r="60" spans="1:51" ht="14.7" customHeight="1" x14ac:dyDescent="0.2">
      <c r="A60" s="7" t="s">
        <v>85</v>
      </c>
      <c r="D60" s="24"/>
      <c r="E60" s="18"/>
      <c r="F60" s="19" t="s">
        <v>86</v>
      </c>
      <c r="G60" s="19"/>
      <c r="H60" s="28"/>
      <c r="I60" s="19"/>
      <c r="J60" s="19"/>
      <c r="K60" s="18"/>
      <c r="L60" s="18"/>
      <c r="M60" s="18"/>
      <c r="N60" s="18"/>
      <c r="O60" s="18"/>
      <c r="P60" s="25">
        <v>33264</v>
      </c>
      <c r="Q60" s="26"/>
      <c r="R60" s="38"/>
      <c r="S60" s="38"/>
      <c r="T60" s="38"/>
      <c r="U60" s="38"/>
      <c r="V60" s="38"/>
      <c r="W60" s="38"/>
      <c r="X60" s="38"/>
      <c r="Y60" s="38"/>
      <c r="Z60" s="21"/>
      <c r="AA60" s="39"/>
      <c r="AD60" s="9">
        <v>33264326</v>
      </c>
      <c r="AX60" s="318"/>
      <c r="AY60" s="318"/>
    </row>
    <row r="61" spans="1:51" ht="14.7" customHeight="1" x14ac:dyDescent="0.2">
      <c r="A61" s="7">
        <v>1500000</v>
      </c>
      <c r="D61" s="24"/>
      <c r="E61" s="18"/>
      <c r="F61" s="19" t="s">
        <v>87</v>
      </c>
      <c r="G61" s="19"/>
      <c r="H61" s="19"/>
      <c r="I61" s="19"/>
      <c r="J61" s="19"/>
      <c r="K61" s="18"/>
      <c r="L61" s="18"/>
      <c r="M61" s="18"/>
      <c r="N61" s="18"/>
      <c r="O61" s="18"/>
      <c r="P61" s="25">
        <v>9789</v>
      </c>
      <c r="Q61" s="26"/>
      <c r="R61" s="38"/>
      <c r="S61" s="38"/>
      <c r="T61" s="38"/>
      <c r="U61" s="38"/>
      <c r="V61" s="38"/>
      <c r="W61" s="38"/>
      <c r="X61" s="38"/>
      <c r="Y61" s="38"/>
      <c r="Z61" s="21"/>
      <c r="AA61" s="39"/>
      <c r="AD61" s="9">
        <v>9789209</v>
      </c>
      <c r="AX61" s="318"/>
      <c r="AY61" s="318"/>
    </row>
    <row r="62" spans="1:51" ht="14.7" customHeight="1" x14ac:dyDescent="0.2">
      <c r="A62" s="7" t="s">
        <v>88</v>
      </c>
      <c r="D62" s="24"/>
      <c r="E62" s="19"/>
      <c r="F62" s="19" t="s">
        <v>73</v>
      </c>
      <c r="G62" s="19"/>
      <c r="H62" s="28"/>
      <c r="I62" s="19"/>
      <c r="J62" s="19"/>
      <c r="K62" s="18"/>
      <c r="L62" s="18"/>
      <c r="M62" s="18"/>
      <c r="N62" s="18"/>
      <c r="O62" s="18"/>
      <c r="P62" s="25">
        <v>479047</v>
      </c>
      <c r="Q62" s="26"/>
      <c r="R62" s="38"/>
      <c r="S62" s="38"/>
      <c r="T62" s="38"/>
      <c r="U62" s="38"/>
      <c r="V62" s="38"/>
      <c r="W62" s="38"/>
      <c r="X62" s="38"/>
      <c r="Y62" s="38"/>
      <c r="Z62" s="21"/>
      <c r="AA62" s="39"/>
      <c r="AD62" s="9">
        <f>IF(COUNTIF(AD63:AD64,"-")=COUNTA(AD63:AD64),"-",SUM(AD63:AD64))</f>
        <v>479047243</v>
      </c>
      <c r="AX62" s="318"/>
      <c r="AY62" s="318"/>
    </row>
    <row r="63" spans="1:51" ht="14.7" customHeight="1" x14ac:dyDescent="0.2">
      <c r="A63" s="7" t="s">
        <v>89</v>
      </c>
      <c r="D63" s="24"/>
      <c r="E63" s="19"/>
      <c r="F63" s="19"/>
      <c r="G63" s="19" t="s">
        <v>90</v>
      </c>
      <c r="H63" s="19"/>
      <c r="I63" s="19"/>
      <c r="J63" s="19"/>
      <c r="K63" s="18"/>
      <c r="L63" s="18"/>
      <c r="M63" s="18"/>
      <c r="N63" s="18"/>
      <c r="O63" s="18"/>
      <c r="P63" s="25">
        <v>393388</v>
      </c>
      <c r="Q63" s="26"/>
      <c r="R63" s="38"/>
      <c r="S63" s="38"/>
      <c r="T63" s="38"/>
      <c r="U63" s="38"/>
      <c r="V63" s="38"/>
      <c r="W63" s="38"/>
      <c r="X63" s="38"/>
      <c r="Y63" s="38"/>
      <c r="Z63" s="21"/>
      <c r="AA63" s="39"/>
      <c r="AD63" s="9">
        <v>393387746</v>
      </c>
      <c r="AX63" s="318"/>
      <c r="AY63" s="318"/>
    </row>
    <row r="64" spans="1:51" ht="14.7" customHeight="1" x14ac:dyDescent="0.2">
      <c r="A64" s="7" t="s">
        <v>91</v>
      </c>
      <c r="D64" s="24"/>
      <c r="E64" s="19"/>
      <c r="F64" s="19"/>
      <c r="G64" s="19" t="s">
        <v>76</v>
      </c>
      <c r="H64" s="19"/>
      <c r="I64" s="19"/>
      <c r="J64" s="19"/>
      <c r="K64" s="18"/>
      <c r="L64" s="18"/>
      <c r="M64" s="18"/>
      <c r="N64" s="18"/>
      <c r="O64" s="18"/>
      <c r="P64" s="25">
        <v>85659</v>
      </c>
      <c r="Q64" s="26"/>
      <c r="R64" s="38"/>
      <c r="S64" s="38"/>
      <c r="T64" s="38"/>
      <c r="U64" s="38"/>
      <c r="V64" s="38"/>
      <c r="W64" s="38"/>
      <c r="X64" s="38"/>
      <c r="Y64" s="38"/>
      <c r="Z64" s="21"/>
      <c r="AA64" s="39"/>
      <c r="AD64" s="9">
        <v>85659497</v>
      </c>
      <c r="AX64" s="318"/>
      <c r="AY64" s="318"/>
    </row>
    <row r="65" spans="1:51" ht="14.7" customHeight="1" x14ac:dyDescent="0.2">
      <c r="A65" s="7" t="s">
        <v>92</v>
      </c>
      <c r="D65" s="24"/>
      <c r="E65" s="19"/>
      <c r="F65" s="19" t="s">
        <v>93</v>
      </c>
      <c r="G65" s="19"/>
      <c r="H65" s="19"/>
      <c r="I65" s="19"/>
      <c r="J65" s="19"/>
      <c r="K65" s="18"/>
      <c r="L65" s="18"/>
      <c r="M65" s="18"/>
      <c r="N65" s="18"/>
      <c r="O65" s="18"/>
      <c r="P65" s="25">
        <v>1557</v>
      </c>
      <c r="Q65" s="26"/>
      <c r="R65" s="38"/>
      <c r="S65" s="38"/>
      <c r="T65" s="38"/>
      <c r="U65" s="38"/>
      <c r="V65" s="38"/>
      <c r="W65" s="38"/>
      <c r="X65" s="38"/>
      <c r="Y65" s="38"/>
      <c r="Z65" s="21"/>
      <c r="AA65" s="39"/>
      <c r="AD65" s="9">
        <v>1556725</v>
      </c>
      <c r="AX65" s="318"/>
      <c r="AY65" s="318"/>
    </row>
    <row r="66" spans="1:51" ht="14.7" customHeight="1" x14ac:dyDescent="0.2">
      <c r="A66" s="7" t="s">
        <v>94</v>
      </c>
      <c r="D66" s="24"/>
      <c r="E66" s="19"/>
      <c r="F66" s="19" t="s">
        <v>35</v>
      </c>
      <c r="G66" s="19"/>
      <c r="H66" s="28"/>
      <c r="I66" s="19"/>
      <c r="J66" s="19"/>
      <c r="K66" s="18"/>
      <c r="L66" s="18"/>
      <c r="M66" s="18"/>
      <c r="N66" s="18"/>
      <c r="O66" s="18"/>
      <c r="P66" s="25">
        <v>371</v>
      </c>
      <c r="Q66" s="26"/>
      <c r="R66" s="38"/>
      <c r="S66" s="38"/>
      <c r="T66" s="38"/>
      <c r="U66" s="38"/>
      <c r="V66" s="38"/>
      <c r="W66" s="38"/>
      <c r="X66" s="38"/>
      <c r="Y66" s="38"/>
      <c r="Z66" s="21"/>
      <c r="AA66" s="39"/>
      <c r="AD66" s="9">
        <v>370662</v>
      </c>
      <c r="AX66" s="318"/>
      <c r="AY66" s="318"/>
    </row>
    <row r="67" spans="1:51" ht="14.7" customHeight="1" x14ac:dyDescent="0.2">
      <c r="A67" s="7" t="s">
        <v>95</v>
      </c>
      <c r="D67" s="24"/>
      <c r="E67" s="19"/>
      <c r="F67" s="38" t="s">
        <v>80</v>
      </c>
      <c r="G67" s="19"/>
      <c r="H67" s="19"/>
      <c r="I67" s="19"/>
      <c r="J67" s="19"/>
      <c r="K67" s="18"/>
      <c r="L67" s="18"/>
      <c r="M67" s="18"/>
      <c r="N67" s="18"/>
      <c r="O67" s="18"/>
      <c r="P67" s="25">
        <v>0</v>
      </c>
      <c r="Q67" s="26"/>
      <c r="R67" s="38"/>
      <c r="S67" s="38"/>
      <c r="T67" s="38"/>
      <c r="U67" s="38"/>
      <c r="V67" s="38"/>
      <c r="W67" s="38"/>
      <c r="X67" s="38"/>
      <c r="Y67" s="38"/>
      <c r="Z67" s="21"/>
      <c r="AA67" s="39"/>
      <c r="AD67" s="9">
        <v>-25</v>
      </c>
      <c r="AX67" s="318"/>
      <c r="AY67" s="318"/>
    </row>
    <row r="68" spans="1:51" ht="14.7" customHeight="1" thickBot="1" x14ac:dyDescent="0.25">
      <c r="A68" s="7">
        <v>1565000</v>
      </c>
      <c r="B68" s="7" t="s">
        <v>126</v>
      </c>
      <c r="D68" s="24"/>
      <c r="E68" s="19" t="s">
        <v>96</v>
      </c>
      <c r="F68" s="19"/>
      <c r="G68" s="19"/>
      <c r="H68" s="19"/>
      <c r="I68" s="19"/>
      <c r="J68" s="19"/>
      <c r="K68" s="18"/>
      <c r="L68" s="18"/>
      <c r="M68" s="18"/>
      <c r="N68" s="18"/>
      <c r="O68" s="18"/>
      <c r="P68" s="25" t="s">
        <v>401</v>
      </c>
      <c r="Q68" s="26"/>
      <c r="R68" s="334" t="s">
        <v>127</v>
      </c>
      <c r="S68" s="335"/>
      <c r="T68" s="335"/>
      <c r="U68" s="335"/>
      <c r="V68" s="335"/>
      <c r="W68" s="335"/>
      <c r="X68" s="335"/>
      <c r="Y68" s="336"/>
      <c r="Z68" s="40">
        <v>21832954</v>
      </c>
      <c r="AA68" s="41"/>
      <c r="AD68" s="9" t="s">
        <v>11</v>
      </c>
      <c r="AE68" s="9">
        <f>IF(AND(AD69="-",AE29="-"),"-",SUM(AD69)-SUM(AE29))</f>
        <v>21832954361</v>
      </c>
      <c r="AX68" s="318"/>
      <c r="AY68" s="318"/>
    </row>
    <row r="69" spans="1:51" ht="14.7" customHeight="1" thickBot="1" x14ac:dyDescent="0.25">
      <c r="A69" s="7" t="s">
        <v>1</v>
      </c>
      <c r="B69" s="7" t="s">
        <v>97</v>
      </c>
      <c r="D69" s="337" t="s">
        <v>2</v>
      </c>
      <c r="E69" s="338"/>
      <c r="F69" s="338"/>
      <c r="G69" s="338"/>
      <c r="H69" s="338"/>
      <c r="I69" s="338"/>
      <c r="J69" s="338"/>
      <c r="K69" s="338"/>
      <c r="L69" s="338"/>
      <c r="M69" s="338"/>
      <c r="N69" s="338"/>
      <c r="O69" s="339"/>
      <c r="P69" s="42">
        <v>27291614</v>
      </c>
      <c r="Q69" s="43"/>
      <c r="R69" s="325" t="s">
        <v>321</v>
      </c>
      <c r="S69" s="326"/>
      <c r="T69" s="326"/>
      <c r="U69" s="326"/>
      <c r="V69" s="326"/>
      <c r="W69" s="326"/>
      <c r="X69" s="326"/>
      <c r="Y69" s="340"/>
      <c r="Z69" s="42">
        <v>27291614</v>
      </c>
      <c r="AA69" s="44"/>
      <c r="AD69" s="9">
        <f>IF(AND(AD14="-",AD58="-",AD68="-"),"-",SUM(AD14,AD58,AD68))</f>
        <v>27291614441</v>
      </c>
      <c r="AE69" s="9">
        <f>IF(AND(AE29="-",AE68="-"),"-",SUM(AE29,AE68))</f>
        <v>27291614441</v>
      </c>
      <c r="AX69" s="318"/>
      <c r="AY69" s="318"/>
    </row>
    <row r="70" spans="1:51" ht="14.7" customHeight="1" x14ac:dyDescent="0.2">
      <c r="D70" s="45"/>
      <c r="E70" s="45"/>
      <c r="F70" s="45"/>
      <c r="G70" s="45"/>
      <c r="H70" s="45"/>
      <c r="I70" s="45"/>
      <c r="J70" s="45"/>
      <c r="K70" s="45"/>
      <c r="L70" s="45"/>
      <c r="M70" s="45"/>
      <c r="N70" s="45"/>
      <c r="O70" s="45"/>
      <c r="P70" s="45"/>
      <c r="Q70" s="45"/>
      <c r="Z70" s="18"/>
      <c r="AA70" s="18"/>
      <c r="AX70" s="318"/>
      <c r="AY70" s="318"/>
    </row>
    <row r="71" spans="1:51" ht="14.7" customHeight="1" x14ac:dyDescent="0.2">
      <c r="D71" s="46"/>
      <c r="E71" s="47" t="s">
        <v>322</v>
      </c>
      <c r="F71" s="46"/>
      <c r="G71" s="16"/>
      <c r="H71" s="16"/>
      <c r="I71" s="16"/>
      <c r="J71" s="16"/>
      <c r="K71" s="16"/>
      <c r="L71" s="16"/>
      <c r="M71" s="16"/>
      <c r="N71" s="16"/>
      <c r="O71" s="16"/>
      <c r="P71" s="16"/>
      <c r="Q71" s="16"/>
      <c r="Z71" s="45"/>
      <c r="AA71" s="45"/>
      <c r="AX71" s="318"/>
      <c r="AY71" s="318"/>
    </row>
    <row r="72" spans="1:51" ht="14.7" customHeight="1" x14ac:dyDescent="0.2">
      <c r="AX72" s="318"/>
      <c r="AY72" s="318"/>
    </row>
    <row r="73" spans="1:51" ht="14.7" customHeight="1" x14ac:dyDescent="0.2">
      <c r="AX73" s="318"/>
      <c r="AY73" s="318"/>
    </row>
    <row r="74" spans="1:51" ht="14.7" customHeight="1" x14ac:dyDescent="0.2">
      <c r="AX74" s="318"/>
      <c r="AY74" s="318"/>
    </row>
    <row r="75" spans="1:51" ht="14.7" customHeight="1" x14ac:dyDescent="0.2">
      <c r="AX75" s="318"/>
      <c r="AY75" s="318"/>
    </row>
    <row r="76" spans="1:51" ht="16.5" customHeight="1" x14ac:dyDescent="0.2">
      <c r="AX76" s="318"/>
      <c r="AY76" s="318"/>
    </row>
    <row r="77" spans="1:51" ht="14.7" customHeight="1" x14ac:dyDescent="0.2">
      <c r="AX77" s="318"/>
      <c r="AY77" s="318"/>
    </row>
    <row r="78" spans="1:51" ht="9.75" customHeight="1" x14ac:dyDescent="0.2"/>
    <row r="79" spans="1:51" ht="14.7" customHeight="1" x14ac:dyDescent="0.2"/>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49"/>
  <sheetViews>
    <sheetView topLeftCell="B1" zoomScale="85" zoomScaleNormal="85" zoomScaleSheetLayoutView="100" workbookViewId="0">
      <selection activeCell="B1" sqref="B1"/>
    </sheetView>
  </sheetViews>
  <sheetFormatPr defaultColWidth="9" defaultRowHeight="13.2" x14ac:dyDescent="0.2"/>
  <cols>
    <col min="1" max="1" width="0" style="50" hidden="1" customWidth="1"/>
    <col min="2" max="2" width="0.6640625" style="6" customWidth="1"/>
    <col min="3" max="3" width="1.21875" style="80" customWidth="1"/>
    <col min="4" max="12" width="2.109375" style="80" customWidth="1"/>
    <col min="13" max="13" width="18.33203125" style="80" customWidth="1"/>
    <col min="14" max="14" width="21.6640625" style="80" bestFit="1" customWidth="1"/>
    <col min="15" max="15" width="2.44140625" style="80" customWidth="1"/>
    <col min="16" max="16" width="0.6640625" style="80" customWidth="1"/>
    <col min="17" max="17" width="9" style="6"/>
    <col min="18" max="18" width="0" style="6" hidden="1" customWidth="1"/>
    <col min="19" max="16384" width="9" style="6"/>
  </cols>
  <sheetData>
    <row r="1" spans="1:50" x14ac:dyDescent="0.2">
      <c r="C1" s="80" t="s">
        <v>332</v>
      </c>
    </row>
    <row r="2" spans="1:50" x14ac:dyDescent="0.2">
      <c r="C2" s="80" t="s">
        <v>333</v>
      </c>
    </row>
    <row r="3" spans="1:50" x14ac:dyDescent="0.2">
      <c r="C3" s="80" t="s">
        <v>334</v>
      </c>
    </row>
    <row r="4" spans="1:50" x14ac:dyDescent="0.2">
      <c r="C4" s="80" t="s">
        <v>335</v>
      </c>
    </row>
    <row r="5" spans="1:50" x14ac:dyDescent="0.2">
      <c r="C5" s="80" t="s">
        <v>336</v>
      </c>
    </row>
    <row r="6" spans="1:50" x14ac:dyDescent="0.2">
      <c r="C6" s="80" t="s">
        <v>337</v>
      </c>
    </row>
    <row r="7" spans="1:50" x14ac:dyDescent="0.2">
      <c r="C7" s="80" t="s">
        <v>338</v>
      </c>
    </row>
    <row r="8" spans="1:50" x14ac:dyDescent="0.2">
      <c r="A8" s="1"/>
      <c r="C8" s="48"/>
      <c r="D8" s="48"/>
      <c r="E8" s="48"/>
      <c r="F8" s="48"/>
      <c r="G8" s="48"/>
      <c r="H8" s="48"/>
      <c r="I8" s="48"/>
      <c r="J8" s="3"/>
      <c r="K8" s="3"/>
      <c r="L8" s="3"/>
      <c r="M8" s="3"/>
      <c r="N8" s="3"/>
      <c r="O8" s="3"/>
      <c r="P8" s="49"/>
    </row>
    <row r="9" spans="1:50" ht="23.4" x14ac:dyDescent="0.2">
      <c r="C9" s="341" t="s">
        <v>404</v>
      </c>
      <c r="D9" s="341"/>
      <c r="E9" s="341"/>
      <c r="F9" s="341"/>
      <c r="G9" s="341"/>
      <c r="H9" s="341"/>
      <c r="I9" s="341"/>
      <c r="J9" s="341"/>
      <c r="K9" s="341"/>
      <c r="L9" s="341"/>
      <c r="M9" s="341"/>
      <c r="N9" s="341"/>
      <c r="O9" s="341"/>
      <c r="P9" s="51"/>
    </row>
    <row r="10" spans="1:50" ht="16.2" x14ac:dyDescent="0.2">
      <c r="C10" s="342" t="s">
        <v>405</v>
      </c>
      <c r="D10" s="342"/>
      <c r="E10" s="342"/>
      <c r="F10" s="342"/>
      <c r="G10" s="342"/>
      <c r="H10" s="342"/>
      <c r="I10" s="342"/>
      <c r="J10" s="342"/>
      <c r="K10" s="342"/>
      <c r="L10" s="342"/>
      <c r="M10" s="342"/>
      <c r="N10" s="342"/>
      <c r="O10" s="342"/>
      <c r="P10" s="51"/>
    </row>
    <row r="11" spans="1:50" ht="16.2" x14ac:dyDescent="0.2">
      <c r="C11" s="342" t="s">
        <v>406</v>
      </c>
      <c r="D11" s="342"/>
      <c r="E11" s="342"/>
      <c r="F11" s="342"/>
      <c r="G11" s="342"/>
      <c r="H11" s="342"/>
      <c r="I11" s="342"/>
      <c r="J11" s="342"/>
      <c r="K11" s="342"/>
      <c r="L11" s="342"/>
      <c r="M11" s="342"/>
      <c r="N11" s="342"/>
      <c r="O11" s="342"/>
      <c r="P11" s="51"/>
    </row>
    <row r="12" spans="1:50" ht="16.8" thickBot="1" x14ac:dyDescent="0.25">
      <c r="C12" s="52"/>
      <c r="D12" s="51"/>
      <c r="E12" s="51"/>
      <c r="F12" s="51"/>
      <c r="G12" s="51"/>
      <c r="H12" s="51"/>
      <c r="I12" s="51"/>
      <c r="J12" s="51"/>
      <c r="K12" s="51"/>
      <c r="L12" s="51"/>
      <c r="M12" s="53"/>
      <c r="N12" s="51"/>
      <c r="O12" s="53" t="s">
        <v>400</v>
      </c>
      <c r="P12" s="51"/>
    </row>
    <row r="13" spans="1:50" ht="16.8" thickBot="1" x14ac:dyDescent="0.25">
      <c r="A13" s="50" t="s">
        <v>315</v>
      </c>
      <c r="C13" s="343" t="s">
        <v>0</v>
      </c>
      <c r="D13" s="344"/>
      <c r="E13" s="344"/>
      <c r="F13" s="344"/>
      <c r="G13" s="344"/>
      <c r="H13" s="344"/>
      <c r="I13" s="344"/>
      <c r="J13" s="344"/>
      <c r="K13" s="344"/>
      <c r="L13" s="344"/>
      <c r="M13" s="344"/>
      <c r="N13" s="345" t="s">
        <v>317</v>
      </c>
      <c r="O13" s="346"/>
      <c r="P13" s="51"/>
    </row>
    <row r="14" spans="1:50" x14ac:dyDescent="0.2">
      <c r="A14" s="50" t="s">
        <v>136</v>
      </c>
      <c r="C14" s="54"/>
      <c r="D14" s="55" t="s">
        <v>137</v>
      </c>
      <c r="E14" s="55"/>
      <c r="F14" s="56"/>
      <c r="G14" s="55"/>
      <c r="H14" s="55"/>
      <c r="I14" s="55"/>
      <c r="J14" s="55"/>
      <c r="K14" s="56"/>
      <c r="L14" s="56"/>
      <c r="M14" s="56"/>
      <c r="N14" s="57">
        <v>5423536</v>
      </c>
      <c r="O14" s="58" t="s">
        <v>409</v>
      </c>
      <c r="P14" s="59"/>
      <c r="R14" s="6">
        <f>IF(AND(R15="-",R30="-"),"-",SUM(R15,R30))</f>
        <v>5423535891</v>
      </c>
      <c r="AX14" s="315"/>
    </row>
    <row r="15" spans="1:50" x14ac:dyDescent="0.2">
      <c r="A15" s="50" t="s">
        <v>138</v>
      </c>
      <c r="C15" s="54"/>
      <c r="D15" s="55"/>
      <c r="E15" s="55" t="s">
        <v>139</v>
      </c>
      <c r="F15" s="55"/>
      <c r="G15" s="55"/>
      <c r="H15" s="55"/>
      <c r="I15" s="55"/>
      <c r="J15" s="55"/>
      <c r="K15" s="56"/>
      <c r="L15" s="56"/>
      <c r="M15" s="56"/>
      <c r="N15" s="57">
        <v>2938441</v>
      </c>
      <c r="O15" s="60" t="s">
        <v>409</v>
      </c>
      <c r="P15" s="59"/>
      <c r="R15" s="6">
        <f>IF(COUNTIF(R16:R29,"-")=COUNTA(R16:R29),"-",SUM(R16,R21,R26))</f>
        <v>2938441490</v>
      </c>
      <c r="AX15" s="315"/>
    </row>
    <row r="16" spans="1:50" x14ac:dyDescent="0.2">
      <c r="A16" s="50" t="s">
        <v>140</v>
      </c>
      <c r="C16" s="54"/>
      <c r="D16" s="55"/>
      <c r="E16" s="55"/>
      <c r="F16" s="55" t="s">
        <v>141</v>
      </c>
      <c r="G16" s="55"/>
      <c r="H16" s="55"/>
      <c r="I16" s="55"/>
      <c r="J16" s="55"/>
      <c r="K16" s="56"/>
      <c r="L16" s="56"/>
      <c r="M16" s="56"/>
      <c r="N16" s="57">
        <v>826067</v>
      </c>
      <c r="O16" s="60"/>
      <c r="P16" s="59"/>
      <c r="R16" s="6">
        <f>IF(COUNTIF(R17:R20,"-")=COUNTA(R17:R20),"-",SUM(R17:R20))</f>
        <v>826067214</v>
      </c>
      <c r="AX16" s="315"/>
    </row>
    <row r="17" spans="1:50" x14ac:dyDescent="0.2">
      <c r="A17" s="50" t="s">
        <v>142</v>
      </c>
      <c r="C17" s="54"/>
      <c r="D17" s="55"/>
      <c r="E17" s="55"/>
      <c r="F17" s="55"/>
      <c r="G17" s="55" t="s">
        <v>143</v>
      </c>
      <c r="H17" s="55"/>
      <c r="I17" s="55"/>
      <c r="J17" s="55"/>
      <c r="K17" s="56"/>
      <c r="L17" s="56"/>
      <c r="M17" s="56"/>
      <c r="N17" s="57">
        <v>658005</v>
      </c>
      <c r="O17" s="60"/>
      <c r="P17" s="59"/>
      <c r="R17" s="6">
        <v>658004576</v>
      </c>
      <c r="AX17" s="315"/>
    </row>
    <row r="18" spans="1:50" x14ac:dyDescent="0.2">
      <c r="A18" s="50" t="s">
        <v>144</v>
      </c>
      <c r="C18" s="54"/>
      <c r="D18" s="55"/>
      <c r="E18" s="55"/>
      <c r="F18" s="55"/>
      <c r="G18" s="55" t="s">
        <v>145</v>
      </c>
      <c r="H18" s="55"/>
      <c r="I18" s="55"/>
      <c r="J18" s="55"/>
      <c r="K18" s="56"/>
      <c r="L18" s="56"/>
      <c r="M18" s="56"/>
      <c r="N18" s="57">
        <v>47485</v>
      </c>
      <c r="O18" s="60"/>
      <c r="P18" s="59"/>
      <c r="R18" s="6">
        <v>47485073</v>
      </c>
      <c r="AX18" s="315"/>
    </row>
    <row r="19" spans="1:50" x14ac:dyDescent="0.2">
      <c r="A19" s="50" t="s">
        <v>146</v>
      </c>
      <c r="C19" s="54"/>
      <c r="D19" s="55"/>
      <c r="E19" s="55"/>
      <c r="F19" s="55"/>
      <c r="G19" s="55" t="s">
        <v>147</v>
      </c>
      <c r="H19" s="55"/>
      <c r="I19" s="55"/>
      <c r="J19" s="55"/>
      <c r="K19" s="56"/>
      <c r="L19" s="56"/>
      <c r="M19" s="56"/>
      <c r="N19" s="57">
        <v>70508</v>
      </c>
      <c r="O19" s="60"/>
      <c r="P19" s="59"/>
      <c r="R19" s="6">
        <v>70508492</v>
      </c>
      <c r="AX19" s="315"/>
    </row>
    <row r="20" spans="1:50" x14ac:dyDescent="0.2">
      <c r="A20" s="50" t="s">
        <v>148</v>
      </c>
      <c r="C20" s="54"/>
      <c r="D20" s="55"/>
      <c r="E20" s="55"/>
      <c r="F20" s="55"/>
      <c r="G20" s="55" t="s">
        <v>35</v>
      </c>
      <c r="H20" s="55"/>
      <c r="I20" s="55"/>
      <c r="J20" s="55"/>
      <c r="K20" s="56"/>
      <c r="L20" s="56"/>
      <c r="M20" s="56"/>
      <c r="N20" s="57">
        <v>50069</v>
      </c>
      <c r="O20" s="60"/>
      <c r="P20" s="59"/>
      <c r="R20" s="6">
        <v>50069073</v>
      </c>
      <c r="AX20" s="315"/>
    </row>
    <row r="21" spans="1:50" x14ac:dyDescent="0.2">
      <c r="A21" s="50" t="s">
        <v>149</v>
      </c>
      <c r="C21" s="54"/>
      <c r="D21" s="55"/>
      <c r="E21" s="55"/>
      <c r="F21" s="55" t="s">
        <v>150</v>
      </c>
      <c r="G21" s="55"/>
      <c r="H21" s="55"/>
      <c r="I21" s="55"/>
      <c r="J21" s="55"/>
      <c r="K21" s="56"/>
      <c r="L21" s="56"/>
      <c r="M21" s="56"/>
      <c r="N21" s="57">
        <v>1934737</v>
      </c>
      <c r="O21" s="60" t="s">
        <v>409</v>
      </c>
      <c r="P21" s="59"/>
      <c r="R21" s="6">
        <f>IF(COUNTIF(R22:R25,"-")=COUNTA(R22:R25),"-",SUM(R22:R25))</f>
        <v>1934736901</v>
      </c>
      <c r="AX21" s="315"/>
    </row>
    <row r="22" spans="1:50" x14ac:dyDescent="0.2">
      <c r="A22" s="50" t="s">
        <v>151</v>
      </c>
      <c r="C22" s="54"/>
      <c r="D22" s="55"/>
      <c r="E22" s="55"/>
      <c r="F22" s="55"/>
      <c r="G22" s="55" t="s">
        <v>152</v>
      </c>
      <c r="H22" s="55"/>
      <c r="I22" s="55"/>
      <c r="J22" s="55"/>
      <c r="K22" s="56"/>
      <c r="L22" s="56"/>
      <c r="M22" s="56"/>
      <c r="N22" s="57">
        <v>904428</v>
      </c>
      <c r="O22" s="60"/>
      <c r="P22" s="59"/>
      <c r="R22" s="6">
        <v>904428379</v>
      </c>
      <c r="AX22" s="315"/>
    </row>
    <row r="23" spans="1:50" x14ac:dyDescent="0.2">
      <c r="A23" s="50" t="s">
        <v>153</v>
      </c>
      <c r="C23" s="54"/>
      <c r="D23" s="55"/>
      <c r="E23" s="55"/>
      <c r="F23" s="55"/>
      <c r="G23" s="55" t="s">
        <v>154</v>
      </c>
      <c r="H23" s="55"/>
      <c r="I23" s="55"/>
      <c r="J23" s="55"/>
      <c r="K23" s="56"/>
      <c r="L23" s="56"/>
      <c r="M23" s="56"/>
      <c r="N23" s="57">
        <v>148045</v>
      </c>
      <c r="O23" s="60"/>
      <c r="P23" s="59"/>
      <c r="R23" s="6">
        <v>148045374</v>
      </c>
      <c r="AX23" s="315"/>
    </row>
    <row r="24" spans="1:50" x14ac:dyDescent="0.2">
      <c r="A24" s="50" t="s">
        <v>155</v>
      </c>
      <c r="C24" s="54"/>
      <c r="D24" s="55"/>
      <c r="E24" s="55"/>
      <c r="F24" s="55"/>
      <c r="G24" s="55" t="s">
        <v>156</v>
      </c>
      <c r="H24" s="55"/>
      <c r="I24" s="55"/>
      <c r="J24" s="55"/>
      <c r="K24" s="56"/>
      <c r="L24" s="56"/>
      <c r="M24" s="56"/>
      <c r="N24" s="57">
        <v>877467</v>
      </c>
      <c r="O24" s="60"/>
      <c r="P24" s="59"/>
      <c r="R24" s="6">
        <v>877467234</v>
      </c>
      <c r="AX24" s="315"/>
    </row>
    <row r="25" spans="1:50" x14ac:dyDescent="0.2">
      <c r="A25" s="50" t="s">
        <v>157</v>
      </c>
      <c r="C25" s="54"/>
      <c r="D25" s="55"/>
      <c r="E25" s="55"/>
      <c r="F25" s="55"/>
      <c r="G25" s="55" t="s">
        <v>35</v>
      </c>
      <c r="H25" s="55"/>
      <c r="I25" s="55"/>
      <c r="J25" s="55"/>
      <c r="K25" s="56"/>
      <c r="L25" s="56"/>
      <c r="M25" s="56"/>
      <c r="N25" s="57">
        <v>4796</v>
      </c>
      <c r="O25" s="60"/>
      <c r="P25" s="59"/>
      <c r="R25" s="6">
        <v>4795914</v>
      </c>
      <c r="AX25" s="315"/>
    </row>
    <row r="26" spans="1:50" x14ac:dyDescent="0.2">
      <c r="A26" s="50" t="s">
        <v>158</v>
      </c>
      <c r="C26" s="54"/>
      <c r="D26" s="55"/>
      <c r="E26" s="55"/>
      <c r="F26" s="55" t="s">
        <v>159</v>
      </c>
      <c r="G26" s="55"/>
      <c r="H26" s="55"/>
      <c r="I26" s="55"/>
      <c r="J26" s="55"/>
      <c r="K26" s="56"/>
      <c r="L26" s="56"/>
      <c r="M26" s="56"/>
      <c r="N26" s="57">
        <v>177637</v>
      </c>
      <c r="O26" s="60"/>
      <c r="P26" s="59"/>
      <c r="R26" s="6">
        <f>IF(COUNTIF(R27:R29,"-")=COUNTA(R27:R29),"-",SUM(R27:R29))</f>
        <v>177637375</v>
      </c>
      <c r="AX26" s="315"/>
    </row>
    <row r="27" spans="1:50" x14ac:dyDescent="0.2">
      <c r="A27" s="50" t="s">
        <v>160</v>
      </c>
      <c r="C27" s="54"/>
      <c r="D27" s="55"/>
      <c r="E27" s="55"/>
      <c r="F27" s="56"/>
      <c r="G27" s="56" t="s">
        <v>161</v>
      </c>
      <c r="H27" s="56"/>
      <c r="I27" s="55"/>
      <c r="J27" s="55"/>
      <c r="K27" s="56"/>
      <c r="L27" s="56"/>
      <c r="M27" s="56"/>
      <c r="N27" s="57">
        <v>59065</v>
      </c>
      <c r="O27" s="60"/>
      <c r="P27" s="59"/>
      <c r="R27" s="6">
        <v>59065019</v>
      </c>
      <c r="AX27" s="315"/>
    </row>
    <row r="28" spans="1:50" x14ac:dyDescent="0.2">
      <c r="A28" s="50" t="s">
        <v>162</v>
      </c>
      <c r="C28" s="54"/>
      <c r="D28" s="55"/>
      <c r="E28" s="55"/>
      <c r="F28" s="56"/>
      <c r="G28" s="55" t="s">
        <v>163</v>
      </c>
      <c r="H28" s="55"/>
      <c r="I28" s="55"/>
      <c r="J28" s="55"/>
      <c r="K28" s="56"/>
      <c r="L28" s="56"/>
      <c r="M28" s="56"/>
      <c r="N28" s="57">
        <v>3113</v>
      </c>
      <c r="O28" s="60"/>
      <c r="P28" s="59"/>
      <c r="R28" s="6">
        <v>3113318</v>
      </c>
      <c r="AX28" s="315"/>
    </row>
    <row r="29" spans="1:50" x14ac:dyDescent="0.2">
      <c r="A29" s="50" t="s">
        <v>164</v>
      </c>
      <c r="C29" s="54"/>
      <c r="D29" s="55"/>
      <c r="E29" s="55"/>
      <c r="F29" s="56"/>
      <c r="G29" s="55" t="s">
        <v>35</v>
      </c>
      <c r="H29" s="55"/>
      <c r="I29" s="55"/>
      <c r="J29" s="55"/>
      <c r="K29" s="56"/>
      <c r="L29" s="56"/>
      <c r="M29" s="56"/>
      <c r="N29" s="57">
        <v>115459</v>
      </c>
      <c r="O29" s="60"/>
      <c r="P29" s="59"/>
      <c r="R29" s="6">
        <v>115459038</v>
      </c>
      <c r="AX29" s="315"/>
    </row>
    <row r="30" spans="1:50" x14ac:dyDescent="0.2">
      <c r="A30" s="50" t="s">
        <v>165</v>
      </c>
      <c r="C30" s="54"/>
      <c r="D30" s="55"/>
      <c r="E30" s="56" t="s">
        <v>166</v>
      </c>
      <c r="F30" s="56"/>
      <c r="G30" s="55"/>
      <c r="H30" s="55"/>
      <c r="I30" s="55"/>
      <c r="J30" s="55"/>
      <c r="K30" s="56"/>
      <c r="L30" s="56"/>
      <c r="M30" s="56"/>
      <c r="N30" s="57">
        <v>2485094</v>
      </c>
      <c r="O30" s="60" t="s">
        <v>409</v>
      </c>
      <c r="P30" s="59"/>
      <c r="R30" s="6">
        <f>IF(COUNTIF(R31:R34,"-")=COUNTA(R31:R34),"-",SUM(R31:R34))</f>
        <v>2485094401</v>
      </c>
      <c r="AX30" s="315"/>
    </row>
    <row r="31" spans="1:50" x14ac:dyDescent="0.2">
      <c r="A31" s="50" t="s">
        <v>167</v>
      </c>
      <c r="C31" s="54"/>
      <c r="D31" s="55"/>
      <c r="E31" s="55"/>
      <c r="F31" s="55" t="s">
        <v>168</v>
      </c>
      <c r="G31" s="55"/>
      <c r="H31" s="55"/>
      <c r="I31" s="55"/>
      <c r="J31" s="55"/>
      <c r="K31" s="56"/>
      <c r="L31" s="56"/>
      <c r="M31" s="56"/>
      <c r="N31" s="57">
        <v>2393966</v>
      </c>
      <c r="O31" s="60"/>
      <c r="P31" s="59"/>
      <c r="R31" s="6">
        <v>2393966488</v>
      </c>
      <c r="AX31" s="315"/>
    </row>
    <row r="32" spans="1:50" x14ac:dyDescent="0.2">
      <c r="A32" s="50" t="s">
        <v>169</v>
      </c>
      <c r="C32" s="54"/>
      <c r="D32" s="55"/>
      <c r="E32" s="55"/>
      <c r="F32" s="55" t="s">
        <v>170</v>
      </c>
      <c r="G32" s="55"/>
      <c r="H32" s="55"/>
      <c r="I32" s="55"/>
      <c r="J32" s="55"/>
      <c r="K32" s="56"/>
      <c r="L32" s="56"/>
      <c r="M32" s="56"/>
      <c r="N32" s="57">
        <v>65478</v>
      </c>
      <c r="O32" s="60"/>
      <c r="P32" s="59"/>
      <c r="R32" s="6">
        <v>65478449</v>
      </c>
      <c r="AX32" s="315"/>
    </row>
    <row r="33" spans="1:50" x14ac:dyDescent="0.2">
      <c r="A33" s="50" t="s">
        <v>171</v>
      </c>
      <c r="C33" s="54"/>
      <c r="D33" s="55"/>
      <c r="E33" s="55"/>
      <c r="F33" s="55" t="s">
        <v>172</v>
      </c>
      <c r="G33" s="55"/>
      <c r="H33" s="55"/>
      <c r="I33" s="55"/>
      <c r="J33" s="55"/>
      <c r="K33" s="56"/>
      <c r="L33" s="56"/>
      <c r="M33" s="56"/>
      <c r="N33" s="57">
        <v>0</v>
      </c>
      <c r="O33" s="60"/>
      <c r="P33" s="59"/>
      <c r="R33" s="6">
        <v>0</v>
      </c>
      <c r="AX33" s="315"/>
    </row>
    <row r="34" spans="1:50" x14ac:dyDescent="0.2">
      <c r="A34" s="50" t="s">
        <v>173</v>
      </c>
      <c r="C34" s="54"/>
      <c r="D34" s="55"/>
      <c r="E34" s="55"/>
      <c r="F34" s="55" t="s">
        <v>35</v>
      </c>
      <c r="G34" s="55"/>
      <c r="H34" s="55"/>
      <c r="I34" s="55"/>
      <c r="J34" s="55"/>
      <c r="K34" s="56"/>
      <c r="L34" s="56"/>
      <c r="M34" s="56"/>
      <c r="N34" s="57">
        <v>25649</v>
      </c>
      <c r="O34" s="60"/>
      <c r="P34" s="59"/>
      <c r="R34" s="6">
        <v>25649464</v>
      </c>
      <c r="AX34" s="315"/>
    </row>
    <row r="35" spans="1:50" x14ac:dyDescent="0.2">
      <c r="A35" s="50" t="s">
        <v>174</v>
      </c>
      <c r="C35" s="54"/>
      <c r="D35" s="55" t="s">
        <v>175</v>
      </c>
      <c r="E35" s="55"/>
      <c r="F35" s="55"/>
      <c r="G35" s="55"/>
      <c r="H35" s="55"/>
      <c r="I35" s="55"/>
      <c r="J35" s="55"/>
      <c r="K35" s="56"/>
      <c r="L35" s="56"/>
      <c r="M35" s="56"/>
      <c r="N35" s="57">
        <v>540349</v>
      </c>
      <c r="O35" s="60" t="s">
        <v>409</v>
      </c>
      <c r="P35" s="59"/>
      <c r="R35" s="6">
        <f>IF(COUNTIF(R36:R37,"-")=COUNTA(R36:R37),"-",SUM(R36:R37))</f>
        <v>540348536</v>
      </c>
      <c r="AX35" s="315"/>
    </row>
    <row r="36" spans="1:50" x14ac:dyDescent="0.2">
      <c r="A36" s="50" t="s">
        <v>176</v>
      </c>
      <c r="C36" s="54"/>
      <c r="D36" s="55"/>
      <c r="E36" s="55" t="s">
        <v>177</v>
      </c>
      <c r="F36" s="55"/>
      <c r="G36" s="55"/>
      <c r="H36" s="55"/>
      <c r="I36" s="55"/>
      <c r="J36" s="55"/>
      <c r="K36" s="61"/>
      <c r="L36" s="61"/>
      <c r="M36" s="61"/>
      <c r="N36" s="57">
        <v>179746</v>
      </c>
      <c r="O36" s="60"/>
      <c r="P36" s="59"/>
      <c r="R36" s="6">
        <v>179746102</v>
      </c>
      <c r="AX36" s="315"/>
    </row>
    <row r="37" spans="1:50" x14ac:dyDescent="0.2">
      <c r="A37" s="50" t="s">
        <v>178</v>
      </c>
      <c r="C37" s="54"/>
      <c r="D37" s="55"/>
      <c r="E37" s="55" t="s">
        <v>35</v>
      </c>
      <c r="F37" s="55"/>
      <c r="G37" s="56"/>
      <c r="H37" s="55"/>
      <c r="I37" s="55"/>
      <c r="J37" s="55"/>
      <c r="K37" s="61"/>
      <c r="L37" s="61"/>
      <c r="M37" s="61"/>
      <c r="N37" s="57">
        <v>360602</v>
      </c>
      <c r="O37" s="60"/>
      <c r="P37" s="59"/>
      <c r="R37" s="6">
        <v>360602434</v>
      </c>
      <c r="AX37" s="315"/>
    </row>
    <row r="38" spans="1:50" x14ac:dyDescent="0.2">
      <c r="A38" s="50" t="s">
        <v>134</v>
      </c>
      <c r="C38" s="62" t="s">
        <v>135</v>
      </c>
      <c r="D38" s="63"/>
      <c r="E38" s="63"/>
      <c r="F38" s="63"/>
      <c r="G38" s="63"/>
      <c r="H38" s="63"/>
      <c r="I38" s="63"/>
      <c r="J38" s="63"/>
      <c r="K38" s="64"/>
      <c r="L38" s="64"/>
      <c r="M38" s="64"/>
      <c r="N38" s="65">
        <v>-4883187</v>
      </c>
      <c r="O38" s="66"/>
      <c r="P38" s="59"/>
      <c r="R38" s="6">
        <f>IF(COUNTIF(R14:R35,"-")=COUNTA(R14:R35),"-",SUM(R35)-SUM(R14))</f>
        <v>-4883187355</v>
      </c>
      <c r="AX38" s="315"/>
    </row>
    <row r="39" spans="1:50" x14ac:dyDescent="0.2">
      <c r="A39" s="50" t="s">
        <v>181</v>
      </c>
      <c r="C39" s="54"/>
      <c r="D39" s="55" t="s">
        <v>182</v>
      </c>
      <c r="E39" s="55"/>
      <c r="F39" s="56"/>
      <c r="G39" s="55"/>
      <c r="H39" s="55"/>
      <c r="I39" s="55"/>
      <c r="J39" s="55"/>
      <c r="K39" s="56"/>
      <c r="L39" s="56"/>
      <c r="M39" s="56"/>
      <c r="N39" s="57">
        <v>1639</v>
      </c>
      <c r="O39" s="58"/>
      <c r="P39" s="59"/>
      <c r="R39" s="6">
        <f>IF(COUNTIF(R40:R43,"-")=COUNTA(R40:R43),"-",SUM(R40:R43))</f>
        <v>1638773</v>
      </c>
      <c r="AX39" s="315"/>
    </row>
    <row r="40" spans="1:50" x14ac:dyDescent="0.2">
      <c r="A40" s="50" t="s">
        <v>183</v>
      </c>
      <c r="C40" s="54"/>
      <c r="D40" s="55"/>
      <c r="E40" s="56" t="s">
        <v>184</v>
      </c>
      <c r="F40" s="56"/>
      <c r="G40" s="55"/>
      <c r="H40" s="55"/>
      <c r="I40" s="55"/>
      <c r="J40" s="55"/>
      <c r="K40" s="56"/>
      <c r="L40" s="56"/>
      <c r="M40" s="56"/>
      <c r="N40" s="57" t="s">
        <v>407</v>
      </c>
      <c r="O40" s="60"/>
      <c r="P40" s="59"/>
      <c r="R40" s="6" t="s">
        <v>11</v>
      </c>
      <c r="AX40" s="315"/>
    </row>
    <row r="41" spans="1:50" x14ac:dyDescent="0.2">
      <c r="A41" s="50" t="s">
        <v>185</v>
      </c>
      <c r="C41" s="54"/>
      <c r="D41" s="55"/>
      <c r="E41" s="56" t="s">
        <v>186</v>
      </c>
      <c r="F41" s="56"/>
      <c r="G41" s="55"/>
      <c r="H41" s="55"/>
      <c r="I41" s="55"/>
      <c r="J41" s="55"/>
      <c r="K41" s="56"/>
      <c r="L41" s="56"/>
      <c r="M41" s="56"/>
      <c r="N41" s="57">
        <v>1499</v>
      </c>
      <c r="O41" s="60"/>
      <c r="P41" s="59"/>
      <c r="R41" s="6">
        <v>1498982</v>
      </c>
      <c r="AX41" s="315"/>
    </row>
    <row r="42" spans="1:50" x14ac:dyDescent="0.2">
      <c r="A42" s="50" t="s">
        <v>187</v>
      </c>
      <c r="C42" s="54"/>
      <c r="D42" s="55"/>
      <c r="E42" s="55" t="s">
        <v>188</v>
      </c>
      <c r="F42" s="55"/>
      <c r="G42" s="55"/>
      <c r="H42" s="55"/>
      <c r="I42" s="55"/>
      <c r="J42" s="55"/>
      <c r="K42" s="56"/>
      <c r="L42" s="56"/>
      <c r="M42" s="56"/>
      <c r="N42" s="57" t="s">
        <v>408</v>
      </c>
      <c r="O42" s="60"/>
      <c r="P42" s="59"/>
      <c r="R42" s="6" t="s">
        <v>11</v>
      </c>
      <c r="AX42" s="315"/>
    </row>
    <row r="43" spans="1:50" x14ac:dyDescent="0.2">
      <c r="A43" s="50" t="s">
        <v>189</v>
      </c>
      <c r="C43" s="54"/>
      <c r="D43" s="55"/>
      <c r="E43" s="55" t="s">
        <v>35</v>
      </c>
      <c r="F43" s="55"/>
      <c r="G43" s="55"/>
      <c r="H43" s="55"/>
      <c r="I43" s="55"/>
      <c r="J43" s="55"/>
      <c r="K43" s="56"/>
      <c r="L43" s="56"/>
      <c r="M43" s="56"/>
      <c r="N43" s="57">
        <v>140</v>
      </c>
      <c r="O43" s="60"/>
      <c r="P43" s="59"/>
      <c r="R43" s="6">
        <v>139791</v>
      </c>
      <c r="AX43" s="315"/>
    </row>
    <row r="44" spans="1:50" x14ac:dyDescent="0.2">
      <c r="A44" s="50" t="s">
        <v>190</v>
      </c>
      <c r="C44" s="54"/>
      <c r="D44" s="55" t="s">
        <v>191</v>
      </c>
      <c r="E44" s="55"/>
      <c r="F44" s="55"/>
      <c r="G44" s="55"/>
      <c r="H44" s="55"/>
      <c r="I44" s="55"/>
      <c r="J44" s="55"/>
      <c r="K44" s="61"/>
      <c r="L44" s="61"/>
      <c r="M44" s="61"/>
      <c r="N44" s="57">
        <v>2779</v>
      </c>
      <c r="O44" s="58"/>
      <c r="P44" s="59"/>
      <c r="R44" s="6">
        <f>IF(COUNTIF(R45:R46,"-")=COUNTA(R45:R46),"-",SUM(R45:R46))</f>
        <v>2779425</v>
      </c>
      <c r="AX44" s="315"/>
    </row>
    <row r="45" spans="1:50" x14ac:dyDescent="0.2">
      <c r="A45" s="50" t="s">
        <v>192</v>
      </c>
      <c r="C45" s="54"/>
      <c r="D45" s="55"/>
      <c r="E45" s="55" t="s">
        <v>193</v>
      </c>
      <c r="F45" s="55"/>
      <c r="G45" s="55"/>
      <c r="H45" s="55"/>
      <c r="I45" s="55"/>
      <c r="J45" s="55"/>
      <c r="K45" s="61"/>
      <c r="L45" s="61"/>
      <c r="M45" s="61"/>
      <c r="N45" s="57">
        <v>2779</v>
      </c>
      <c r="O45" s="60"/>
      <c r="P45" s="59"/>
      <c r="R45" s="6">
        <v>2779425</v>
      </c>
      <c r="AX45" s="315"/>
    </row>
    <row r="46" spans="1:50" ht="13.8" thickBot="1" x14ac:dyDescent="0.25">
      <c r="A46" s="50" t="s">
        <v>194</v>
      </c>
      <c r="C46" s="54"/>
      <c r="D46" s="55"/>
      <c r="E46" s="55" t="s">
        <v>35</v>
      </c>
      <c r="F46" s="55"/>
      <c r="G46" s="55"/>
      <c r="H46" s="55"/>
      <c r="I46" s="55"/>
      <c r="J46" s="55"/>
      <c r="K46" s="61"/>
      <c r="L46" s="61"/>
      <c r="M46" s="61"/>
      <c r="N46" s="57" t="s">
        <v>407</v>
      </c>
      <c r="O46" s="60"/>
      <c r="P46" s="59"/>
      <c r="R46" s="6" t="s">
        <v>11</v>
      </c>
      <c r="AX46" s="315"/>
    </row>
    <row r="47" spans="1:50" ht="13.8" thickBot="1" x14ac:dyDescent="0.25">
      <c r="A47" s="50" t="s">
        <v>179</v>
      </c>
      <c r="C47" s="67" t="s">
        <v>180</v>
      </c>
      <c r="D47" s="68"/>
      <c r="E47" s="68"/>
      <c r="F47" s="68"/>
      <c r="G47" s="68"/>
      <c r="H47" s="68"/>
      <c r="I47" s="68"/>
      <c r="J47" s="68"/>
      <c r="K47" s="69"/>
      <c r="L47" s="69"/>
      <c r="M47" s="69"/>
      <c r="N47" s="70">
        <v>-4882047</v>
      </c>
      <c r="O47" s="71"/>
      <c r="P47" s="59"/>
      <c r="R47" s="6">
        <f>IF(COUNTIF(R38:R46,"-")=COUNTA(R38:R46),"-",SUM(R38,R44)-SUM(R39))</f>
        <v>-4882046703</v>
      </c>
      <c r="AX47" s="315"/>
    </row>
    <row r="48" spans="1:50" s="73" customFormat="1" ht="3.75" customHeight="1" x14ac:dyDescent="0.2">
      <c r="A48" s="72"/>
      <c r="C48" s="74"/>
      <c r="D48" s="74"/>
      <c r="E48" s="75"/>
      <c r="F48" s="75"/>
      <c r="G48" s="75"/>
      <c r="H48" s="75"/>
      <c r="I48" s="75"/>
      <c r="J48" s="76"/>
      <c r="K48" s="76"/>
      <c r="L48" s="76"/>
    </row>
    <row r="49" spans="1:12" s="73" customFormat="1" ht="15.6" customHeight="1" x14ac:dyDescent="0.2">
      <c r="A49" s="72"/>
      <c r="C49" s="77"/>
      <c r="D49" s="77" t="s">
        <v>322</v>
      </c>
      <c r="E49" s="78"/>
      <c r="F49" s="78"/>
      <c r="G49" s="78"/>
      <c r="H49" s="78"/>
      <c r="I49" s="78"/>
      <c r="J49" s="79"/>
      <c r="K49" s="79"/>
      <c r="L49" s="7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4"/>
  <sheetViews>
    <sheetView showGridLines="0" topLeftCell="B1" zoomScale="85" zoomScaleNormal="85" zoomScaleSheetLayoutView="100" workbookViewId="0">
      <selection activeCell="B1" sqref="B1"/>
    </sheetView>
  </sheetViews>
  <sheetFormatPr defaultColWidth="9" defaultRowHeight="13.2" x14ac:dyDescent="0.2"/>
  <cols>
    <col min="1" max="1" width="9" style="81" hidden="1" customWidth="1"/>
    <col min="2" max="2" width="1.109375" style="83" customWidth="1"/>
    <col min="3" max="3" width="1.6640625" style="83" customWidth="1"/>
    <col min="4" max="9" width="2" style="83" customWidth="1"/>
    <col min="10" max="10" width="15.33203125" style="83" customWidth="1"/>
    <col min="11" max="11" width="21.6640625" style="83" bestFit="1" customWidth="1"/>
    <col min="12" max="12" width="3" style="83" bestFit="1" customWidth="1"/>
    <col min="13" max="13" width="21.6640625" style="83" bestFit="1" customWidth="1"/>
    <col min="14" max="14" width="3" style="83" bestFit="1" customWidth="1"/>
    <col min="15" max="15" width="21.6640625" style="83" bestFit="1" customWidth="1"/>
    <col min="16" max="16" width="3" style="83" bestFit="1" customWidth="1"/>
    <col min="17" max="17" width="21.6640625" style="83" customWidth="1"/>
    <col min="18" max="18" width="3" style="83" customWidth="1"/>
    <col min="19" max="19" width="1" style="83" customWidth="1"/>
    <col min="20" max="20" width="0" style="83" hidden="1" customWidth="1"/>
    <col min="21" max="24" width="9" style="83" hidden="1" customWidth="1"/>
    <col min="25" max="25" width="0" style="83" hidden="1" customWidth="1"/>
    <col min="26" max="16384" width="9" style="83"/>
  </cols>
  <sheetData>
    <row r="1" spans="1:24" x14ac:dyDescent="0.2">
      <c r="C1" s="83" t="s">
        <v>332</v>
      </c>
    </row>
    <row r="2" spans="1:24" x14ac:dyDescent="0.2">
      <c r="C2" s="83" t="s">
        <v>333</v>
      </c>
    </row>
    <row r="3" spans="1:24" x14ac:dyDescent="0.2">
      <c r="C3" s="83" t="s">
        <v>334</v>
      </c>
    </row>
    <row r="4" spans="1:24" x14ac:dyDescent="0.2">
      <c r="C4" s="83" t="s">
        <v>335</v>
      </c>
    </row>
    <row r="5" spans="1:24" x14ac:dyDescent="0.2">
      <c r="C5" s="83" t="s">
        <v>336</v>
      </c>
    </row>
    <row r="6" spans="1:24" x14ac:dyDescent="0.2">
      <c r="C6" s="83" t="s">
        <v>337</v>
      </c>
    </row>
    <row r="7" spans="1:24" x14ac:dyDescent="0.2">
      <c r="C7" s="83" t="s">
        <v>338</v>
      </c>
    </row>
    <row r="9" spans="1:24" ht="23.4" x14ac:dyDescent="0.3">
      <c r="B9" s="82"/>
      <c r="C9" s="347" t="s">
        <v>410</v>
      </c>
      <c r="D9" s="347"/>
      <c r="E9" s="347"/>
      <c r="F9" s="347"/>
      <c r="G9" s="347"/>
      <c r="H9" s="347"/>
      <c r="I9" s="347"/>
      <c r="J9" s="347"/>
      <c r="K9" s="347"/>
      <c r="L9" s="347"/>
      <c r="M9" s="347"/>
      <c r="N9" s="347"/>
      <c r="O9" s="347"/>
      <c r="P9" s="347"/>
      <c r="Q9" s="347"/>
      <c r="R9" s="347"/>
    </row>
    <row r="10" spans="1:24" ht="16.2" x14ac:dyDescent="0.2">
      <c r="B10" s="84"/>
      <c r="C10" s="348" t="s">
        <v>411</v>
      </c>
      <c r="D10" s="348"/>
      <c r="E10" s="348"/>
      <c r="F10" s="348"/>
      <c r="G10" s="348"/>
      <c r="H10" s="348"/>
      <c r="I10" s="348"/>
      <c r="J10" s="348"/>
      <c r="K10" s="348"/>
      <c r="L10" s="348"/>
      <c r="M10" s="348"/>
      <c r="N10" s="348"/>
      <c r="O10" s="348"/>
      <c r="P10" s="348"/>
      <c r="Q10" s="348"/>
      <c r="R10" s="348"/>
    </row>
    <row r="11" spans="1:24" ht="16.2" x14ac:dyDescent="0.2">
      <c r="B11" s="84"/>
      <c r="C11" s="348" t="s">
        <v>412</v>
      </c>
      <c r="D11" s="348"/>
      <c r="E11" s="348"/>
      <c r="F11" s="348"/>
      <c r="G11" s="348"/>
      <c r="H11" s="348"/>
      <c r="I11" s="348"/>
      <c r="J11" s="348"/>
      <c r="K11" s="348"/>
      <c r="L11" s="348"/>
      <c r="M11" s="348"/>
      <c r="N11" s="348"/>
      <c r="O11" s="348"/>
      <c r="P11" s="348"/>
      <c r="Q11" s="348"/>
      <c r="R11" s="348"/>
    </row>
    <row r="12" spans="1:24" ht="15.75" customHeight="1" thickBot="1" x14ac:dyDescent="0.25">
      <c r="B12" s="85"/>
      <c r="C12" s="86"/>
      <c r="D12" s="86"/>
      <c r="E12" s="86"/>
      <c r="F12" s="86"/>
      <c r="G12" s="86"/>
      <c r="H12" s="86"/>
      <c r="I12" s="86"/>
      <c r="J12" s="87"/>
      <c r="K12" s="86"/>
      <c r="L12" s="87"/>
      <c r="M12" s="86"/>
      <c r="N12" s="86"/>
      <c r="O12" s="86"/>
      <c r="P12" s="86"/>
      <c r="Q12" s="86"/>
      <c r="R12" s="87" t="s">
        <v>400</v>
      </c>
    </row>
    <row r="13" spans="1:24" ht="12.75" customHeight="1" x14ac:dyDescent="0.2">
      <c r="B13" s="88"/>
      <c r="C13" s="349" t="s">
        <v>0</v>
      </c>
      <c r="D13" s="350"/>
      <c r="E13" s="350"/>
      <c r="F13" s="350"/>
      <c r="G13" s="350"/>
      <c r="H13" s="350"/>
      <c r="I13" s="350"/>
      <c r="J13" s="351"/>
      <c r="K13" s="355" t="s">
        <v>323</v>
      </c>
      <c r="L13" s="350"/>
      <c r="M13" s="89"/>
      <c r="N13" s="89"/>
      <c r="O13" s="89"/>
      <c r="P13" s="89"/>
      <c r="Q13" s="89"/>
      <c r="R13" s="90"/>
    </row>
    <row r="14" spans="1:24" ht="29.25" customHeight="1" thickBot="1" x14ac:dyDescent="0.25">
      <c r="A14" s="81" t="s">
        <v>315</v>
      </c>
      <c r="B14" s="88"/>
      <c r="C14" s="352"/>
      <c r="D14" s="353"/>
      <c r="E14" s="353"/>
      <c r="F14" s="353"/>
      <c r="G14" s="353"/>
      <c r="H14" s="353"/>
      <c r="I14" s="353"/>
      <c r="J14" s="354"/>
      <c r="K14" s="356"/>
      <c r="L14" s="353"/>
      <c r="M14" s="357" t="s">
        <v>324</v>
      </c>
      <c r="N14" s="358"/>
      <c r="O14" s="357" t="s">
        <v>325</v>
      </c>
      <c r="P14" s="358"/>
      <c r="Q14" s="357" t="s">
        <v>133</v>
      </c>
      <c r="R14" s="359"/>
    </row>
    <row r="15" spans="1:24" ht="15.9" customHeight="1" x14ac:dyDescent="0.2">
      <c r="A15" s="81" t="s">
        <v>195</v>
      </c>
      <c r="B15" s="91"/>
      <c r="C15" s="92" t="s">
        <v>196</v>
      </c>
      <c r="D15" s="93"/>
      <c r="E15" s="93"/>
      <c r="F15" s="93"/>
      <c r="G15" s="93"/>
      <c r="H15" s="93"/>
      <c r="I15" s="93"/>
      <c r="J15" s="94"/>
      <c r="K15" s="95">
        <v>22061648</v>
      </c>
      <c r="L15" s="96"/>
      <c r="M15" s="95">
        <v>27454958</v>
      </c>
      <c r="N15" s="97"/>
      <c r="O15" s="95">
        <v>-5382220</v>
      </c>
      <c r="P15" s="97"/>
      <c r="Q15" s="98">
        <v>-11090</v>
      </c>
      <c r="R15" s="99"/>
      <c r="U15" s="316">
        <f t="shared" ref="U15:U20" si="0">IF(COUNTIF(V15:X15,"-")=COUNTA(V15:X15),"-",SUM(V15:X15))</f>
        <v>22061648016</v>
      </c>
      <c r="V15" s="316">
        <v>27454957767</v>
      </c>
      <c r="W15" s="316">
        <v>-5382220063</v>
      </c>
      <c r="X15" s="316">
        <v>-11089688</v>
      </c>
    </row>
    <row r="16" spans="1:24" ht="15.9" customHeight="1" x14ac:dyDescent="0.2">
      <c r="A16" s="81" t="s">
        <v>197</v>
      </c>
      <c r="B16" s="91"/>
      <c r="C16" s="24"/>
      <c r="D16" s="19" t="s">
        <v>198</v>
      </c>
      <c r="E16" s="19"/>
      <c r="F16" s="19"/>
      <c r="G16" s="19"/>
      <c r="H16" s="19"/>
      <c r="I16" s="19"/>
      <c r="J16" s="100"/>
      <c r="K16" s="101">
        <v>-4882047</v>
      </c>
      <c r="L16" s="102"/>
      <c r="M16" s="364"/>
      <c r="N16" s="365"/>
      <c r="O16" s="101">
        <v>-4873162</v>
      </c>
      <c r="P16" s="103"/>
      <c r="Q16" s="104">
        <v>-8885</v>
      </c>
      <c r="R16" s="105"/>
      <c r="U16" s="316">
        <f t="shared" si="0"/>
        <v>-4882046703</v>
      </c>
      <c r="V16" s="316" t="s">
        <v>11</v>
      </c>
      <c r="W16" s="316">
        <v>-4873162071</v>
      </c>
      <c r="X16" s="316">
        <v>-8884632</v>
      </c>
    </row>
    <row r="17" spans="1:24" ht="15.9" customHeight="1" x14ac:dyDescent="0.2">
      <c r="A17" s="81" t="s">
        <v>199</v>
      </c>
      <c r="B17" s="88"/>
      <c r="C17" s="106"/>
      <c r="D17" s="100" t="s">
        <v>200</v>
      </c>
      <c r="E17" s="100"/>
      <c r="F17" s="100"/>
      <c r="G17" s="100"/>
      <c r="H17" s="100"/>
      <c r="I17" s="100"/>
      <c r="J17" s="100"/>
      <c r="K17" s="101">
        <v>4645530</v>
      </c>
      <c r="L17" s="102"/>
      <c r="M17" s="366"/>
      <c r="N17" s="367"/>
      <c r="O17" s="101">
        <v>4630099</v>
      </c>
      <c r="P17" s="103"/>
      <c r="Q17" s="104">
        <v>15431</v>
      </c>
      <c r="R17" s="107"/>
      <c r="U17" s="316">
        <f t="shared" si="0"/>
        <v>4645529671</v>
      </c>
      <c r="V17" s="316" t="s">
        <v>11</v>
      </c>
      <c r="W17" s="316">
        <f>IF(COUNTIF(W18:W19,"-")=COUNTA(W18:W19),"-",SUM(W18:W19))</f>
        <v>4630098681</v>
      </c>
      <c r="X17" s="316">
        <f>IF(COUNTIF(X18:X19,"-")=COUNTA(X18:X19),"-",SUM(X18:X19))</f>
        <v>15430990</v>
      </c>
    </row>
    <row r="18" spans="1:24" ht="15.9" customHeight="1" x14ac:dyDescent="0.2">
      <c r="A18" s="81" t="s">
        <v>201</v>
      </c>
      <c r="B18" s="88"/>
      <c r="C18" s="108"/>
      <c r="D18" s="100"/>
      <c r="E18" s="109" t="s">
        <v>202</v>
      </c>
      <c r="F18" s="109"/>
      <c r="G18" s="109"/>
      <c r="H18" s="109"/>
      <c r="I18" s="109"/>
      <c r="J18" s="100"/>
      <c r="K18" s="101">
        <v>3214858</v>
      </c>
      <c r="L18" s="102"/>
      <c r="M18" s="366"/>
      <c r="N18" s="367"/>
      <c r="O18" s="101">
        <v>3214858</v>
      </c>
      <c r="P18" s="103"/>
      <c r="Q18" s="104" t="s">
        <v>407</v>
      </c>
      <c r="R18" s="107"/>
      <c r="U18" s="316">
        <f t="shared" si="0"/>
        <v>3214858026</v>
      </c>
      <c r="V18" s="316" t="s">
        <v>11</v>
      </c>
      <c r="W18" s="316">
        <v>3214858026</v>
      </c>
      <c r="X18" s="316" t="s">
        <v>408</v>
      </c>
    </row>
    <row r="19" spans="1:24" ht="15.9" customHeight="1" x14ac:dyDescent="0.2">
      <c r="A19" s="81" t="s">
        <v>203</v>
      </c>
      <c r="B19" s="88"/>
      <c r="C19" s="110"/>
      <c r="D19" s="111"/>
      <c r="E19" s="111" t="s">
        <v>204</v>
      </c>
      <c r="F19" s="111"/>
      <c r="G19" s="111"/>
      <c r="H19" s="111"/>
      <c r="I19" s="111"/>
      <c r="J19" s="112"/>
      <c r="K19" s="113">
        <v>1430672</v>
      </c>
      <c r="L19" s="114"/>
      <c r="M19" s="368"/>
      <c r="N19" s="369"/>
      <c r="O19" s="113">
        <v>1415241</v>
      </c>
      <c r="P19" s="115"/>
      <c r="Q19" s="116">
        <v>15431</v>
      </c>
      <c r="R19" s="117"/>
      <c r="U19" s="316">
        <f t="shared" si="0"/>
        <v>1430671645</v>
      </c>
      <c r="V19" s="316" t="s">
        <v>11</v>
      </c>
      <c r="W19" s="316">
        <v>1415240655</v>
      </c>
      <c r="X19" s="316">
        <v>15430990</v>
      </c>
    </row>
    <row r="20" spans="1:24" ht="15.9" customHeight="1" x14ac:dyDescent="0.2">
      <c r="A20" s="81" t="s">
        <v>205</v>
      </c>
      <c r="B20" s="88"/>
      <c r="C20" s="118"/>
      <c r="D20" s="119" t="s">
        <v>206</v>
      </c>
      <c r="E20" s="120"/>
      <c r="F20" s="119"/>
      <c r="G20" s="119"/>
      <c r="H20" s="119"/>
      <c r="I20" s="119"/>
      <c r="J20" s="121"/>
      <c r="K20" s="122">
        <v>-236517</v>
      </c>
      <c r="L20" s="123"/>
      <c r="M20" s="370"/>
      <c r="N20" s="371"/>
      <c r="O20" s="122">
        <v>-243063</v>
      </c>
      <c r="P20" s="124"/>
      <c r="Q20" s="125">
        <v>6546</v>
      </c>
      <c r="R20" s="126"/>
      <c r="U20" s="316">
        <f t="shared" si="0"/>
        <v>-236517032</v>
      </c>
      <c r="V20" s="316" t="s">
        <v>11</v>
      </c>
      <c r="W20" s="316">
        <f>IF(COUNTIF(W16:W17,"-")=COUNTA(W16:W17),"-",SUM(W16:W17))</f>
        <v>-243063390</v>
      </c>
      <c r="X20" s="316">
        <f>IF(COUNTIF(X16:X17,"-")=COUNTA(X16:X17),"-",SUM(X16:X17))</f>
        <v>6546358</v>
      </c>
    </row>
    <row r="21" spans="1:24" ht="15.9" customHeight="1" x14ac:dyDescent="0.2">
      <c r="A21" s="81" t="s">
        <v>207</v>
      </c>
      <c r="B21" s="88"/>
      <c r="C21" s="24"/>
      <c r="D21" s="127" t="s">
        <v>326</v>
      </c>
      <c r="E21" s="127"/>
      <c r="F21" s="127"/>
      <c r="G21" s="109"/>
      <c r="H21" s="109"/>
      <c r="I21" s="109"/>
      <c r="J21" s="100"/>
      <c r="K21" s="360"/>
      <c r="L21" s="361"/>
      <c r="M21" s="101" t="s">
        <v>11</v>
      </c>
      <c r="N21" s="103"/>
      <c r="O21" s="101" t="s">
        <v>11</v>
      </c>
      <c r="P21" s="103"/>
      <c r="Q21" s="372"/>
      <c r="R21" s="373"/>
      <c r="U21" s="316">
        <v>0</v>
      </c>
      <c r="V21" s="316" t="s">
        <v>11</v>
      </c>
      <c r="W21" s="316" t="s">
        <v>11</v>
      </c>
      <c r="X21" s="316" t="s">
        <v>11</v>
      </c>
    </row>
    <row r="22" spans="1:24" ht="15.9" customHeight="1" x14ac:dyDescent="0.2">
      <c r="A22" s="81" t="s">
        <v>208</v>
      </c>
      <c r="B22" s="88"/>
      <c r="C22" s="24"/>
      <c r="D22" s="127"/>
      <c r="E22" s="127" t="s">
        <v>209</v>
      </c>
      <c r="F22" s="109"/>
      <c r="G22" s="109"/>
      <c r="H22" s="109"/>
      <c r="I22" s="109"/>
      <c r="J22" s="100"/>
      <c r="K22" s="360"/>
      <c r="L22" s="361"/>
      <c r="M22" s="101" t="s">
        <v>11</v>
      </c>
      <c r="N22" s="103"/>
      <c r="O22" s="101" t="s">
        <v>11</v>
      </c>
      <c r="P22" s="103"/>
      <c r="Q22" s="362"/>
      <c r="R22" s="363"/>
      <c r="U22" s="316">
        <v>0</v>
      </c>
      <c r="V22" s="316" t="s">
        <v>11</v>
      </c>
      <c r="W22" s="316" t="s">
        <v>11</v>
      </c>
      <c r="X22" s="316" t="s">
        <v>11</v>
      </c>
    </row>
    <row r="23" spans="1:24" ht="15.9" customHeight="1" x14ac:dyDescent="0.2">
      <c r="A23" s="81" t="s">
        <v>210</v>
      </c>
      <c r="B23" s="88"/>
      <c r="C23" s="24"/>
      <c r="D23" s="127"/>
      <c r="E23" s="127" t="s">
        <v>211</v>
      </c>
      <c r="F23" s="127"/>
      <c r="G23" s="109"/>
      <c r="H23" s="109"/>
      <c r="I23" s="109"/>
      <c r="J23" s="100"/>
      <c r="K23" s="360"/>
      <c r="L23" s="361"/>
      <c r="M23" s="101" t="s">
        <v>11</v>
      </c>
      <c r="N23" s="103"/>
      <c r="O23" s="101" t="s">
        <v>11</v>
      </c>
      <c r="P23" s="103"/>
      <c r="Q23" s="362"/>
      <c r="R23" s="363"/>
      <c r="U23" s="316">
        <v>0</v>
      </c>
      <c r="V23" s="316" t="s">
        <v>11</v>
      </c>
      <c r="W23" s="316" t="s">
        <v>11</v>
      </c>
      <c r="X23" s="316" t="s">
        <v>11</v>
      </c>
    </row>
    <row r="24" spans="1:24" ht="15.9" customHeight="1" x14ac:dyDescent="0.2">
      <c r="A24" s="81" t="s">
        <v>212</v>
      </c>
      <c r="B24" s="88"/>
      <c r="C24" s="24"/>
      <c r="D24" s="127"/>
      <c r="E24" s="127" t="s">
        <v>213</v>
      </c>
      <c r="F24" s="127"/>
      <c r="G24" s="109"/>
      <c r="H24" s="109"/>
      <c r="I24" s="109"/>
      <c r="J24" s="100"/>
      <c r="K24" s="360"/>
      <c r="L24" s="361"/>
      <c r="M24" s="101" t="s">
        <v>11</v>
      </c>
      <c r="N24" s="103"/>
      <c r="O24" s="101" t="s">
        <v>11</v>
      </c>
      <c r="P24" s="103"/>
      <c r="Q24" s="362"/>
      <c r="R24" s="363"/>
      <c r="U24" s="316">
        <v>0</v>
      </c>
      <c r="V24" s="316" t="s">
        <v>11</v>
      </c>
      <c r="W24" s="316" t="s">
        <v>11</v>
      </c>
      <c r="X24" s="316" t="s">
        <v>11</v>
      </c>
    </row>
    <row r="25" spans="1:24" ht="15.9" customHeight="1" x14ac:dyDescent="0.2">
      <c r="A25" s="81" t="s">
        <v>214</v>
      </c>
      <c r="B25" s="88"/>
      <c r="C25" s="24"/>
      <c r="D25" s="127"/>
      <c r="E25" s="127" t="s">
        <v>215</v>
      </c>
      <c r="F25" s="127"/>
      <c r="G25" s="109"/>
      <c r="H25" s="20"/>
      <c r="I25" s="109"/>
      <c r="J25" s="100"/>
      <c r="K25" s="360"/>
      <c r="L25" s="361"/>
      <c r="M25" s="101" t="s">
        <v>11</v>
      </c>
      <c r="N25" s="103"/>
      <c r="O25" s="101" t="s">
        <v>11</v>
      </c>
      <c r="P25" s="103"/>
      <c r="Q25" s="362"/>
      <c r="R25" s="363"/>
      <c r="U25" s="316">
        <v>0</v>
      </c>
      <c r="V25" s="316" t="s">
        <v>11</v>
      </c>
      <c r="W25" s="316" t="s">
        <v>11</v>
      </c>
      <c r="X25" s="316" t="s">
        <v>11</v>
      </c>
    </row>
    <row r="26" spans="1:24" ht="15.9" customHeight="1" x14ac:dyDescent="0.2">
      <c r="A26" s="81" t="s">
        <v>216</v>
      </c>
      <c r="B26" s="88"/>
      <c r="C26" s="24"/>
      <c r="D26" s="127" t="s">
        <v>217</v>
      </c>
      <c r="E26" s="109"/>
      <c r="F26" s="109"/>
      <c r="G26" s="109"/>
      <c r="H26" s="109"/>
      <c r="I26" s="109"/>
      <c r="J26" s="100"/>
      <c r="K26" s="101" t="s">
        <v>11</v>
      </c>
      <c r="L26" s="102"/>
      <c r="M26" s="101" t="s">
        <v>11</v>
      </c>
      <c r="N26" s="103"/>
      <c r="O26" s="366"/>
      <c r="P26" s="367"/>
      <c r="Q26" s="366"/>
      <c r="R26" s="374"/>
      <c r="U26" s="316" t="s">
        <v>11</v>
      </c>
      <c r="V26" s="316" t="s">
        <v>11</v>
      </c>
      <c r="W26" s="316" t="s">
        <v>11</v>
      </c>
      <c r="X26" s="316" t="s">
        <v>11</v>
      </c>
    </row>
    <row r="27" spans="1:24" ht="15.9" customHeight="1" x14ac:dyDescent="0.2">
      <c r="A27" s="81" t="s">
        <v>218</v>
      </c>
      <c r="B27" s="88"/>
      <c r="C27" s="24"/>
      <c r="D27" s="127" t="s">
        <v>219</v>
      </c>
      <c r="E27" s="127"/>
      <c r="F27" s="109"/>
      <c r="G27" s="109"/>
      <c r="H27" s="109"/>
      <c r="I27" s="109"/>
      <c r="J27" s="100"/>
      <c r="K27" s="101">
        <v>7823</v>
      </c>
      <c r="L27" s="102"/>
      <c r="M27" s="101" t="s">
        <v>11</v>
      </c>
      <c r="N27" s="103"/>
      <c r="O27" s="366"/>
      <c r="P27" s="367"/>
      <c r="Q27" s="366"/>
      <c r="R27" s="374"/>
      <c r="U27" s="316">
        <v>7823380</v>
      </c>
      <c r="V27" s="316" t="s">
        <v>11</v>
      </c>
      <c r="W27" s="316" t="s">
        <v>11</v>
      </c>
      <c r="X27" s="316" t="s">
        <v>11</v>
      </c>
    </row>
    <row r="28" spans="1:24" ht="15.9" customHeight="1" x14ac:dyDescent="0.2">
      <c r="A28" s="81" t="s">
        <v>327</v>
      </c>
      <c r="B28" s="88"/>
      <c r="C28" s="24"/>
      <c r="D28" s="127" t="s">
        <v>220</v>
      </c>
      <c r="E28" s="127"/>
      <c r="F28" s="109"/>
      <c r="G28" s="109"/>
      <c r="H28" s="109"/>
      <c r="I28" s="109"/>
      <c r="J28" s="100"/>
      <c r="K28" s="101" t="s">
        <v>11</v>
      </c>
      <c r="L28" s="128"/>
      <c r="M28" s="366"/>
      <c r="N28" s="367"/>
      <c r="O28" s="366"/>
      <c r="P28" s="367"/>
      <c r="Q28" s="104" t="s">
        <v>407</v>
      </c>
      <c r="R28" s="107"/>
      <c r="U28" s="316" t="str">
        <f>IF(COUNTIF(V28:X28,"-")=COUNTA(V28:X28),"-",SUM(V28:X28))</f>
        <v>-</v>
      </c>
      <c r="V28" s="316" t="s">
        <v>11</v>
      </c>
      <c r="W28" s="316" t="s">
        <v>11</v>
      </c>
      <c r="X28" s="316" t="s">
        <v>407</v>
      </c>
    </row>
    <row r="29" spans="1:24" ht="15.9" customHeight="1" x14ac:dyDescent="0.2">
      <c r="A29" s="81" t="s">
        <v>328</v>
      </c>
      <c r="B29" s="88"/>
      <c r="C29" s="24"/>
      <c r="D29" s="127" t="s">
        <v>221</v>
      </c>
      <c r="E29" s="127"/>
      <c r="F29" s="109"/>
      <c r="G29" s="109"/>
      <c r="H29" s="109"/>
      <c r="I29" s="109"/>
      <c r="J29" s="100"/>
      <c r="K29" s="101" t="s">
        <v>11</v>
      </c>
      <c r="L29" s="128"/>
      <c r="M29" s="366"/>
      <c r="N29" s="367"/>
      <c r="O29" s="366"/>
      <c r="P29" s="367"/>
      <c r="Q29" s="104" t="s">
        <v>413</v>
      </c>
      <c r="R29" s="107"/>
      <c r="U29" s="316" t="str">
        <f>IF(COUNTIF(V29:X29,"-")=COUNTA(V29:X29),"-",SUM(V29:X29))</f>
        <v>-</v>
      </c>
      <c r="V29" s="316" t="s">
        <v>11</v>
      </c>
      <c r="W29" s="316" t="s">
        <v>11</v>
      </c>
      <c r="X29" s="316" t="s">
        <v>407</v>
      </c>
    </row>
    <row r="30" spans="1:24" ht="15.9" customHeight="1" x14ac:dyDescent="0.2">
      <c r="A30" s="81" t="s">
        <v>223</v>
      </c>
      <c r="B30" s="88"/>
      <c r="C30" s="110"/>
      <c r="D30" s="111" t="s">
        <v>35</v>
      </c>
      <c r="E30" s="111"/>
      <c r="F30" s="111"/>
      <c r="G30" s="129"/>
      <c r="H30" s="129"/>
      <c r="I30" s="129"/>
      <c r="J30" s="112"/>
      <c r="K30" s="113" t="s">
        <v>11</v>
      </c>
      <c r="L30" s="114"/>
      <c r="M30" s="113" t="s">
        <v>11</v>
      </c>
      <c r="N30" s="115"/>
      <c r="O30" s="113" t="s">
        <v>11</v>
      </c>
      <c r="P30" s="115"/>
      <c r="Q30" s="375"/>
      <c r="R30" s="376"/>
      <c r="S30" s="130"/>
      <c r="U30" s="316" t="s">
        <v>11</v>
      </c>
      <c r="V30" s="316" t="s">
        <v>11</v>
      </c>
      <c r="W30" s="316" t="s">
        <v>11</v>
      </c>
      <c r="X30" s="316" t="s">
        <v>11</v>
      </c>
    </row>
    <row r="31" spans="1:24" ht="15.9" customHeight="1" thickBot="1" x14ac:dyDescent="0.25">
      <c r="A31" s="81" t="s">
        <v>224</v>
      </c>
      <c r="B31" s="88"/>
      <c r="C31" s="131"/>
      <c r="D31" s="132" t="s">
        <v>225</v>
      </c>
      <c r="E31" s="132"/>
      <c r="F31" s="133"/>
      <c r="G31" s="133"/>
      <c r="H31" s="134"/>
      <c r="I31" s="133"/>
      <c r="J31" s="135"/>
      <c r="K31" s="136">
        <v>-228694</v>
      </c>
      <c r="L31" s="137"/>
      <c r="M31" s="136">
        <v>-553665</v>
      </c>
      <c r="N31" s="138" t="s">
        <v>421</v>
      </c>
      <c r="O31" s="136">
        <v>318425</v>
      </c>
      <c r="P31" s="138"/>
      <c r="Q31" s="139">
        <v>6546</v>
      </c>
      <c r="R31" s="140"/>
      <c r="S31" s="130"/>
      <c r="U31" s="316">
        <f>IF(AND(U20="-",COUNTA(U26:U30)=COUNTIF(U26:U30,"-")),"-",SUM(U20,U26:U30))</f>
        <v>-228693652</v>
      </c>
      <c r="V31" s="316">
        <f>IF(AND(V32="-",V15="-"),"-",SUM(V32)-SUM(V15))</f>
        <v>-553665366</v>
      </c>
      <c r="W31" s="316">
        <f>IF(AND(W32="-",W15="-"),"-",SUM(W32)-SUM(W15))</f>
        <v>318425353</v>
      </c>
      <c r="X31" s="316">
        <f>IF(AND(X20="-",COUNTIF(X28:X29,"-")=COUNTA(X28:X29)),"-",SUM(X20,X28:X29))</f>
        <v>6546358</v>
      </c>
    </row>
    <row r="32" spans="1:24" ht="15.9" customHeight="1" thickBot="1" x14ac:dyDescent="0.25">
      <c r="A32" s="81" t="s">
        <v>226</v>
      </c>
      <c r="B32" s="88"/>
      <c r="C32" s="141" t="s">
        <v>227</v>
      </c>
      <c r="D32" s="142"/>
      <c r="E32" s="142"/>
      <c r="F32" s="142"/>
      <c r="G32" s="143"/>
      <c r="H32" s="143"/>
      <c r="I32" s="143"/>
      <c r="J32" s="144"/>
      <c r="K32" s="145">
        <v>21832954</v>
      </c>
      <c r="L32" s="146"/>
      <c r="M32" s="145">
        <v>26901292</v>
      </c>
      <c r="N32" s="147"/>
      <c r="O32" s="145">
        <v>-5063795</v>
      </c>
      <c r="P32" s="147"/>
      <c r="Q32" s="148">
        <v>-4543</v>
      </c>
      <c r="R32" s="149" t="s">
        <v>409</v>
      </c>
      <c r="S32" s="130"/>
      <c r="U32" s="316">
        <f>IF(AND(U31="-",U15="-"),"-",SUM(U15,U31))</f>
        <v>21832954364</v>
      </c>
      <c r="V32" s="316">
        <v>26901292401</v>
      </c>
      <c r="W32" s="316">
        <v>-5063794710</v>
      </c>
      <c r="X32" s="316">
        <f>IF(AND(X15="-",X31="-"),"-",SUM(X15,X31))</f>
        <v>-4543330</v>
      </c>
    </row>
    <row r="33" spans="2:19" ht="6.75" customHeight="1" x14ac:dyDescent="0.2">
      <c r="B33" s="88"/>
      <c r="C33" s="150"/>
      <c r="D33" s="151"/>
      <c r="E33" s="151"/>
      <c r="F33" s="151"/>
      <c r="G33" s="151"/>
      <c r="H33" s="151"/>
      <c r="I33" s="151"/>
      <c r="J33" s="151"/>
      <c r="K33" s="88"/>
      <c r="L33" s="88"/>
      <c r="M33" s="88"/>
      <c r="N33" s="88"/>
      <c r="O33" s="88"/>
      <c r="P33" s="88"/>
      <c r="Q33" s="88"/>
      <c r="R33" s="19"/>
      <c r="S33" s="130"/>
    </row>
    <row r="34" spans="2:19" ht="15.6" customHeight="1" x14ac:dyDescent="0.2">
      <c r="B34" s="88"/>
      <c r="C34" s="152"/>
      <c r="D34" s="153" t="s">
        <v>322</v>
      </c>
      <c r="F34" s="154"/>
      <c r="G34" s="155"/>
      <c r="H34" s="154"/>
      <c r="I34" s="154"/>
      <c r="J34" s="152"/>
      <c r="K34" s="88"/>
      <c r="L34" s="88"/>
      <c r="M34" s="88"/>
      <c r="N34" s="88"/>
      <c r="O34" s="88"/>
      <c r="P34" s="88"/>
      <c r="Q34" s="88"/>
      <c r="R34" s="19"/>
      <c r="S34" s="130"/>
    </row>
  </sheetData>
  <mergeCells count="32">
    <mergeCell ref="Q30:R30"/>
    <mergeCell ref="M28:N28"/>
    <mergeCell ref="O28:P28"/>
    <mergeCell ref="M29:N29"/>
    <mergeCell ref="O29:P29"/>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X69"/>
  <sheetViews>
    <sheetView topLeftCell="B1" zoomScale="85" zoomScaleNormal="85" workbookViewId="0">
      <selection activeCell="B1" sqref="B1"/>
    </sheetView>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49" customWidth="1"/>
    <col min="16" max="16" width="9" style="6"/>
    <col min="17" max="17" width="0" style="6" hidden="1" customWidth="1"/>
    <col min="18" max="16384" width="9" style="6"/>
  </cols>
  <sheetData>
    <row r="1" spans="1:50" x14ac:dyDescent="0.2">
      <c r="C1" s="3" t="s">
        <v>332</v>
      </c>
    </row>
    <row r="2" spans="1:50" x14ac:dyDescent="0.2">
      <c r="C2" s="3" t="s">
        <v>333</v>
      </c>
    </row>
    <row r="3" spans="1:50" x14ac:dyDescent="0.2">
      <c r="C3" s="3" t="s">
        <v>334</v>
      </c>
    </row>
    <row r="4" spans="1:50" x14ac:dyDescent="0.2">
      <c r="C4" s="3" t="s">
        <v>335</v>
      </c>
    </row>
    <row r="5" spans="1:50" x14ac:dyDescent="0.2">
      <c r="C5" s="3" t="s">
        <v>336</v>
      </c>
    </row>
    <row r="6" spans="1:50" x14ac:dyDescent="0.2">
      <c r="C6" s="3" t="s">
        <v>337</v>
      </c>
    </row>
    <row r="7" spans="1:50" x14ac:dyDescent="0.2">
      <c r="C7" s="3" t="s">
        <v>338</v>
      </c>
    </row>
    <row r="8" spans="1:50" s="49" customFormat="1" x14ac:dyDescent="0.2">
      <c r="A8" s="1"/>
      <c r="B8" s="156"/>
      <c r="C8" s="156"/>
      <c r="D8" s="48"/>
      <c r="E8" s="48"/>
      <c r="F8" s="48"/>
      <c r="G8" s="48"/>
      <c r="H8" s="48"/>
      <c r="I8" s="3"/>
      <c r="J8" s="3"/>
      <c r="K8" s="3"/>
      <c r="L8" s="3"/>
      <c r="M8" s="3"/>
      <c r="N8" s="3"/>
    </row>
    <row r="9" spans="1:50" s="49" customFormat="1" ht="23.4" x14ac:dyDescent="0.2">
      <c r="A9" s="1"/>
      <c r="B9" s="157"/>
      <c r="C9" s="386" t="s">
        <v>414</v>
      </c>
      <c r="D9" s="386"/>
      <c r="E9" s="386"/>
      <c r="F9" s="386"/>
      <c r="G9" s="386"/>
      <c r="H9" s="386"/>
      <c r="I9" s="386"/>
      <c r="J9" s="386"/>
      <c r="K9" s="386"/>
      <c r="L9" s="386"/>
      <c r="M9" s="386"/>
      <c r="N9" s="386"/>
    </row>
    <row r="10" spans="1:50" s="49" customFormat="1" ht="14.4" x14ac:dyDescent="0.2">
      <c r="A10" s="158"/>
      <c r="B10" s="159"/>
      <c r="C10" s="387" t="s">
        <v>405</v>
      </c>
      <c r="D10" s="387"/>
      <c r="E10" s="387"/>
      <c r="F10" s="387"/>
      <c r="G10" s="387"/>
      <c r="H10" s="387"/>
      <c r="I10" s="387"/>
      <c r="J10" s="387"/>
      <c r="K10" s="387"/>
      <c r="L10" s="387"/>
      <c r="M10" s="387"/>
      <c r="N10" s="387"/>
    </row>
    <row r="11" spans="1:50" s="49" customFormat="1" ht="14.4" x14ac:dyDescent="0.2">
      <c r="A11" s="158"/>
      <c r="B11" s="159"/>
      <c r="C11" s="387" t="s">
        <v>406</v>
      </c>
      <c r="D11" s="387"/>
      <c r="E11" s="387"/>
      <c r="F11" s="387"/>
      <c r="G11" s="387"/>
      <c r="H11" s="387"/>
      <c r="I11" s="387"/>
      <c r="J11" s="387"/>
      <c r="K11" s="387"/>
      <c r="L11" s="387"/>
      <c r="M11" s="387"/>
      <c r="N11" s="387"/>
    </row>
    <row r="12" spans="1:50" s="49" customFormat="1" ht="13.8" thickBot="1" x14ac:dyDescent="0.25">
      <c r="A12" s="158"/>
      <c r="B12" s="159"/>
      <c r="C12" s="160"/>
      <c r="D12" s="160"/>
      <c r="E12" s="160"/>
      <c r="F12" s="160"/>
      <c r="G12" s="160"/>
      <c r="H12" s="160"/>
      <c r="I12" s="160"/>
      <c r="J12" s="160"/>
      <c r="K12" s="160"/>
      <c r="L12" s="160"/>
      <c r="M12" s="160"/>
      <c r="N12" s="161" t="s">
        <v>400</v>
      </c>
    </row>
    <row r="13" spans="1:50" s="49" customFormat="1" x14ac:dyDescent="0.2">
      <c r="A13" s="158"/>
      <c r="B13" s="159"/>
      <c r="C13" s="388" t="s">
        <v>0</v>
      </c>
      <c r="D13" s="389"/>
      <c r="E13" s="389"/>
      <c r="F13" s="389"/>
      <c r="G13" s="389"/>
      <c r="H13" s="389"/>
      <c r="I13" s="389"/>
      <c r="J13" s="390"/>
      <c r="K13" s="390"/>
      <c r="L13" s="391"/>
      <c r="M13" s="395" t="s">
        <v>317</v>
      </c>
      <c r="N13" s="396"/>
    </row>
    <row r="14" spans="1:50" s="49" customFormat="1" ht="13.8" thickBot="1" x14ac:dyDescent="0.25">
      <c r="A14" s="158" t="s">
        <v>315</v>
      </c>
      <c r="B14" s="159"/>
      <c r="C14" s="392"/>
      <c r="D14" s="393"/>
      <c r="E14" s="393"/>
      <c r="F14" s="393"/>
      <c r="G14" s="393"/>
      <c r="H14" s="393"/>
      <c r="I14" s="393"/>
      <c r="J14" s="393"/>
      <c r="K14" s="393"/>
      <c r="L14" s="394"/>
      <c r="M14" s="397"/>
      <c r="N14" s="398"/>
    </row>
    <row r="15" spans="1:50" s="49" customFormat="1" x14ac:dyDescent="0.2">
      <c r="A15" s="162"/>
      <c r="B15" s="163"/>
      <c r="C15" s="164" t="s">
        <v>329</v>
      </c>
      <c r="D15" s="165"/>
      <c r="E15" s="165"/>
      <c r="F15" s="166"/>
      <c r="G15" s="166"/>
      <c r="H15" s="167"/>
      <c r="I15" s="166"/>
      <c r="J15" s="167"/>
      <c r="K15" s="167"/>
      <c r="L15" s="168"/>
      <c r="M15" s="169"/>
      <c r="N15" s="170"/>
      <c r="AX15" s="317"/>
    </row>
    <row r="16" spans="1:50" s="49" customFormat="1" x14ac:dyDescent="0.2">
      <c r="A16" s="1" t="s">
        <v>230</v>
      </c>
      <c r="B16" s="3"/>
      <c r="C16" s="171"/>
      <c r="D16" s="172" t="s">
        <v>231</v>
      </c>
      <c r="E16" s="172"/>
      <c r="F16" s="173"/>
      <c r="G16" s="173"/>
      <c r="H16" s="160"/>
      <c r="I16" s="173"/>
      <c r="J16" s="160"/>
      <c r="K16" s="160"/>
      <c r="L16" s="174"/>
      <c r="M16" s="175"/>
      <c r="N16" s="176"/>
      <c r="Q16" s="49">
        <f>IF(AND(Q17="-",Q22="-"),"-",SUM(Q17,Q22))</f>
        <v>3559726063</v>
      </c>
      <c r="AX16" s="317"/>
    </row>
    <row r="17" spans="1:50" s="49" customFormat="1" x14ac:dyDescent="0.2">
      <c r="A17" s="1" t="s">
        <v>232</v>
      </c>
      <c r="B17" s="3"/>
      <c r="C17" s="171"/>
      <c r="D17" s="172"/>
      <c r="E17" s="172" t="s">
        <v>233</v>
      </c>
      <c r="F17" s="173"/>
      <c r="G17" s="173"/>
      <c r="H17" s="173"/>
      <c r="I17" s="173"/>
      <c r="J17" s="160"/>
      <c r="K17" s="160"/>
      <c r="L17" s="174"/>
      <c r="M17" s="175"/>
      <c r="N17" s="176"/>
      <c r="Q17" s="49">
        <f>IF(COUNTIF(Q18:Q21,"-")=COUNTA(Q18:Q21),"-",SUM(Q18:Q21))</f>
        <v>1619955438</v>
      </c>
      <c r="AX17" s="317"/>
    </row>
    <row r="18" spans="1:50" s="49" customFormat="1" x14ac:dyDescent="0.2">
      <c r="A18" s="1" t="s">
        <v>234</v>
      </c>
      <c r="B18" s="3"/>
      <c r="C18" s="171"/>
      <c r="D18" s="172"/>
      <c r="E18" s="172"/>
      <c r="F18" s="173" t="s">
        <v>235</v>
      </c>
      <c r="G18" s="173"/>
      <c r="H18" s="173"/>
      <c r="I18" s="173"/>
      <c r="J18" s="160"/>
      <c r="K18" s="160"/>
      <c r="L18" s="174"/>
      <c r="M18" s="175"/>
      <c r="N18" s="176"/>
      <c r="Q18" s="49">
        <v>599051925</v>
      </c>
      <c r="AX18" s="317"/>
    </row>
    <row r="19" spans="1:50" s="49" customFormat="1" x14ac:dyDescent="0.2">
      <c r="A19" s="1" t="s">
        <v>236</v>
      </c>
      <c r="B19" s="3"/>
      <c r="C19" s="171"/>
      <c r="D19" s="172"/>
      <c r="E19" s="172"/>
      <c r="F19" s="173" t="s">
        <v>237</v>
      </c>
      <c r="G19" s="173"/>
      <c r="H19" s="173"/>
      <c r="I19" s="173"/>
      <c r="J19" s="160"/>
      <c r="K19" s="160"/>
      <c r="L19" s="174"/>
      <c r="M19" s="175"/>
      <c r="N19" s="176"/>
      <c r="Q19" s="49">
        <v>939031961</v>
      </c>
      <c r="AX19" s="317"/>
    </row>
    <row r="20" spans="1:50" s="49" customFormat="1" x14ac:dyDescent="0.2">
      <c r="A20" s="1" t="s">
        <v>238</v>
      </c>
      <c r="B20" s="3"/>
      <c r="C20" s="177"/>
      <c r="D20" s="160"/>
      <c r="E20" s="160"/>
      <c r="F20" s="160" t="s">
        <v>239</v>
      </c>
      <c r="G20" s="160"/>
      <c r="H20" s="160"/>
      <c r="I20" s="160"/>
      <c r="J20" s="160"/>
      <c r="K20" s="160"/>
      <c r="L20" s="174"/>
      <c r="M20" s="175"/>
      <c r="N20" s="176"/>
      <c r="Q20" s="49">
        <v>49127915</v>
      </c>
      <c r="AX20" s="317"/>
    </row>
    <row r="21" spans="1:50" s="49" customFormat="1" x14ac:dyDescent="0.2">
      <c r="A21" s="1" t="s">
        <v>240</v>
      </c>
      <c r="B21" s="3"/>
      <c r="C21" s="178"/>
      <c r="D21" s="179"/>
      <c r="E21" s="160"/>
      <c r="F21" s="179" t="s">
        <v>241</v>
      </c>
      <c r="G21" s="179"/>
      <c r="H21" s="179"/>
      <c r="I21" s="179"/>
      <c r="J21" s="160"/>
      <c r="K21" s="160"/>
      <c r="L21" s="174"/>
      <c r="M21" s="175"/>
      <c r="N21" s="176"/>
      <c r="Q21" s="49">
        <v>32743637</v>
      </c>
      <c r="AX21" s="317"/>
    </row>
    <row r="22" spans="1:50" s="49" customFormat="1" x14ac:dyDescent="0.2">
      <c r="A22" s="1" t="s">
        <v>242</v>
      </c>
      <c r="B22" s="3"/>
      <c r="C22" s="177"/>
      <c r="D22" s="179"/>
      <c r="E22" s="160" t="s">
        <v>243</v>
      </c>
      <c r="F22" s="179"/>
      <c r="G22" s="179"/>
      <c r="H22" s="179"/>
      <c r="I22" s="179"/>
      <c r="J22" s="160"/>
      <c r="K22" s="160"/>
      <c r="L22" s="174"/>
      <c r="M22" s="175"/>
      <c r="N22" s="176"/>
      <c r="Q22" s="49">
        <f>IF(COUNTIF(Q23:Q26,"-")=COUNTA(Q23:Q26),"-",SUM(Q23:Q26))</f>
        <v>1939770625</v>
      </c>
      <c r="AX22" s="317"/>
    </row>
    <row r="23" spans="1:50" s="49" customFormat="1" x14ac:dyDescent="0.2">
      <c r="A23" s="1" t="s">
        <v>244</v>
      </c>
      <c r="B23" s="3"/>
      <c r="C23" s="177"/>
      <c r="D23" s="179"/>
      <c r="E23" s="179"/>
      <c r="F23" s="160" t="s">
        <v>245</v>
      </c>
      <c r="G23" s="179"/>
      <c r="H23" s="179"/>
      <c r="I23" s="179"/>
      <c r="J23" s="160"/>
      <c r="K23" s="160"/>
      <c r="L23" s="174"/>
      <c r="M23" s="175"/>
      <c r="N23" s="176"/>
      <c r="Q23" s="49">
        <v>1867433073</v>
      </c>
      <c r="AX23" s="317"/>
    </row>
    <row r="24" spans="1:50" s="49" customFormat="1" x14ac:dyDescent="0.2">
      <c r="A24" s="1" t="s">
        <v>246</v>
      </c>
      <c r="B24" s="3"/>
      <c r="C24" s="177"/>
      <c r="D24" s="179"/>
      <c r="E24" s="179"/>
      <c r="F24" s="160" t="s">
        <v>247</v>
      </c>
      <c r="G24" s="179"/>
      <c r="H24" s="179"/>
      <c r="I24" s="179"/>
      <c r="J24" s="160"/>
      <c r="K24" s="160"/>
      <c r="L24" s="174"/>
      <c r="M24" s="175"/>
      <c r="N24" s="176"/>
      <c r="Q24" s="49">
        <v>65478449</v>
      </c>
      <c r="AX24" s="317"/>
    </row>
    <row r="25" spans="1:50" s="49" customFormat="1" x14ac:dyDescent="0.2">
      <c r="A25" s="1" t="s">
        <v>248</v>
      </c>
      <c r="B25" s="3"/>
      <c r="C25" s="177"/>
      <c r="D25" s="160"/>
      <c r="E25" s="179"/>
      <c r="F25" s="160" t="s">
        <v>249</v>
      </c>
      <c r="G25" s="179"/>
      <c r="H25" s="179"/>
      <c r="I25" s="179"/>
      <c r="J25" s="160"/>
      <c r="K25" s="160"/>
      <c r="L25" s="174"/>
      <c r="M25" s="175"/>
      <c r="N25" s="180"/>
      <c r="Q25" s="49">
        <v>0</v>
      </c>
      <c r="AX25" s="317"/>
    </row>
    <row r="26" spans="1:50" s="49" customFormat="1" x14ac:dyDescent="0.2">
      <c r="A26" s="1" t="s">
        <v>250</v>
      </c>
      <c r="B26" s="3"/>
      <c r="C26" s="177"/>
      <c r="D26" s="160"/>
      <c r="E26" s="181"/>
      <c r="F26" s="179" t="s">
        <v>241</v>
      </c>
      <c r="G26" s="160"/>
      <c r="H26" s="179"/>
      <c r="I26" s="179"/>
      <c r="J26" s="160"/>
      <c r="K26" s="160"/>
      <c r="L26" s="174"/>
      <c r="M26" s="175"/>
      <c r="N26" s="176"/>
      <c r="Q26" s="49">
        <v>6859103</v>
      </c>
      <c r="AX26" s="317"/>
    </row>
    <row r="27" spans="1:50" s="49" customFormat="1" x14ac:dyDescent="0.2">
      <c r="A27" s="1" t="s">
        <v>251</v>
      </c>
      <c r="B27" s="3"/>
      <c r="C27" s="177"/>
      <c r="D27" s="160" t="s">
        <v>252</v>
      </c>
      <c r="E27" s="181"/>
      <c r="F27" s="179"/>
      <c r="G27" s="179"/>
      <c r="H27" s="179"/>
      <c r="I27" s="179"/>
      <c r="J27" s="160"/>
      <c r="K27" s="160"/>
      <c r="L27" s="174"/>
      <c r="M27" s="175"/>
      <c r="N27" s="176"/>
      <c r="Q27" s="49">
        <f>IF(COUNTIF(Q28:Q31,"-")=COUNTA(Q28:Q31),"-",SUM(Q28:Q31))</f>
        <v>3865175789</v>
      </c>
      <c r="AX27" s="317"/>
    </row>
    <row r="28" spans="1:50" s="49" customFormat="1" x14ac:dyDescent="0.2">
      <c r="A28" s="1" t="s">
        <v>253</v>
      </c>
      <c r="B28" s="3"/>
      <c r="C28" s="177"/>
      <c r="D28" s="160"/>
      <c r="E28" s="181" t="s">
        <v>254</v>
      </c>
      <c r="F28" s="179"/>
      <c r="G28" s="179"/>
      <c r="H28" s="179"/>
      <c r="I28" s="179"/>
      <c r="J28" s="160"/>
      <c r="K28" s="160"/>
      <c r="L28" s="174"/>
      <c r="M28" s="175"/>
      <c r="N28" s="176"/>
      <c r="Q28" s="49">
        <v>2835076002</v>
      </c>
      <c r="AX28" s="317"/>
    </row>
    <row r="29" spans="1:50" s="49" customFormat="1" x14ac:dyDescent="0.2">
      <c r="A29" s="1" t="s">
        <v>255</v>
      </c>
      <c r="B29" s="3"/>
      <c r="C29" s="177"/>
      <c r="D29" s="160"/>
      <c r="E29" s="181" t="s">
        <v>256</v>
      </c>
      <c r="F29" s="179"/>
      <c r="G29" s="179"/>
      <c r="H29" s="179"/>
      <c r="I29" s="179"/>
      <c r="J29" s="160"/>
      <c r="K29" s="160"/>
      <c r="L29" s="174"/>
      <c r="M29" s="175"/>
      <c r="N29" s="176"/>
      <c r="Q29" s="49">
        <v>810685715</v>
      </c>
      <c r="AX29" s="317"/>
    </row>
    <row r="30" spans="1:50" s="49" customFormat="1" x14ac:dyDescent="0.2">
      <c r="A30" s="1" t="s">
        <v>257</v>
      </c>
      <c r="B30" s="3"/>
      <c r="C30" s="177"/>
      <c r="D30" s="160"/>
      <c r="E30" s="181" t="s">
        <v>258</v>
      </c>
      <c r="F30" s="179"/>
      <c r="G30" s="179"/>
      <c r="H30" s="179"/>
      <c r="I30" s="179"/>
      <c r="J30" s="160"/>
      <c r="K30" s="160"/>
      <c r="L30" s="174"/>
      <c r="M30" s="175"/>
      <c r="N30" s="176"/>
      <c r="Q30" s="49">
        <v>124304485</v>
      </c>
      <c r="AX30" s="317"/>
    </row>
    <row r="31" spans="1:50" s="49" customFormat="1" x14ac:dyDescent="0.2">
      <c r="A31" s="1" t="s">
        <v>259</v>
      </c>
      <c r="B31" s="3"/>
      <c r="C31" s="177"/>
      <c r="D31" s="160"/>
      <c r="E31" s="181" t="s">
        <v>260</v>
      </c>
      <c r="F31" s="179"/>
      <c r="G31" s="179"/>
      <c r="H31" s="179"/>
      <c r="I31" s="181"/>
      <c r="J31" s="160"/>
      <c r="K31" s="160"/>
      <c r="L31" s="174"/>
      <c r="M31" s="175"/>
      <c r="N31" s="176"/>
      <c r="Q31" s="49">
        <v>95109587</v>
      </c>
      <c r="AX31" s="317"/>
    </row>
    <row r="32" spans="1:50" s="49" customFormat="1" x14ac:dyDescent="0.2">
      <c r="A32" s="1" t="s">
        <v>261</v>
      </c>
      <c r="B32" s="3"/>
      <c r="C32" s="177"/>
      <c r="D32" s="160" t="s">
        <v>262</v>
      </c>
      <c r="E32" s="181"/>
      <c r="F32" s="179"/>
      <c r="G32" s="179"/>
      <c r="H32" s="179"/>
      <c r="I32" s="181"/>
      <c r="J32" s="160"/>
      <c r="K32" s="160"/>
      <c r="L32" s="174"/>
      <c r="M32" s="175"/>
      <c r="N32" s="176"/>
      <c r="Q32" s="49" t="str">
        <f>IF(COUNTIF(Q33:Q34,"-")=COUNTA(Q33:Q34),"-",SUM(Q33:Q34))</f>
        <v>-</v>
      </c>
      <c r="AX32" s="317"/>
    </row>
    <row r="33" spans="1:50" s="49" customFormat="1" x14ac:dyDescent="0.2">
      <c r="A33" s="1" t="s">
        <v>263</v>
      </c>
      <c r="B33" s="3"/>
      <c r="C33" s="177"/>
      <c r="D33" s="160"/>
      <c r="E33" s="181" t="s">
        <v>264</v>
      </c>
      <c r="F33" s="179"/>
      <c r="G33" s="179"/>
      <c r="H33" s="179"/>
      <c r="I33" s="179"/>
      <c r="J33" s="160"/>
      <c r="K33" s="160"/>
      <c r="L33" s="174"/>
      <c r="M33" s="175"/>
      <c r="N33" s="176"/>
      <c r="Q33" s="49" t="s">
        <v>11</v>
      </c>
      <c r="AX33" s="317"/>
    </row>
    <row r="34" spans="1:50" s="49" customFormat="1" x14ac:dyDescent="0.2">
      <c r="A34" s="1" t="s">
        <v>265</v>
      </c>
      <c r="B34" s="3"/>
      <c r="C34" s="177"/>
      <c r="D34" s="160"/>
      <c r="E34" s="181" t="s">
        <v>241</v>
      </c>
      <c r="F34" s="179"/>
      <c r="G34" s="179"/>
      <c r="H34" s="179"/>
      <c r="I34" s="179"/>
      <c r="J34" s="160"/>
      <c r="K34" s="160"/>
      <c r="L34" s="174"/>
      <c r="M34" s="175"/>
      <c r="N34" s="176"/>
      <c r="Q34" s="49" t="s">
        <v>11</v>
      </c>
      <c r="AX34" s="317"/>
    </row>
    <row r="35" spans="1:50" s="49" customFormat="1" x14ac:dyDescent="0.2">
      <c r="A35" s="1" t="s">
        <v>266</v>
      </c>
      <c r="B35" s="3"/>
      <c r="C35" s="177"/>
      <c r="D35" s="160" t="s">
        <v>267</v>
      </c>
      <c r="E35" s="181"/>
      <c r="F35" s="179"/>
      <c r="G35" s="179"/>
      <c r="H35" s="179"/>
      <c r="I35" s="179"/>
      <c r="J35" s="160"/>
      <c r="K35" s="160"/>
      <c r="L35" s="174"/>
      <c r="M35" s="175"/>
      <c r="N35" s="176"/>
      <c r="Q35" s="49" t="s">
        <v>11</v>
      </c>
      <c r="AX35" s="317"/>
    </row>
    <row r="36" spans="1:50" s="49" customFormat="1" x14ac:dyDescent="0.2">
      <c r="A36" s="1" t="s">
        <v>228</v>
      </c>
      <c r="B36" s="3"/>
      <c r="C36" s="182" t="s">
        <v>229</v>
      </c>
      <c r="D36" s="183"/>
      <c r="E36" s="184"/>
      <c r="F36" s="185"/>
      <c r="G36" s="185"/>
      <c r="H36" s="185"/>
      <c r="I36" s="185"/>
      <c r="J36" s="183"/>
      <c r="K36" s="183"/>
      <c r="L36" s="186"/>
      <c r="M36" s="187"/>
      <c r="N36" s="188"/>
      <c r="Q36" s="49">
        <f>IF(COUNTIF(Q16:Q35,"-")=COUNTA(Q16:Q35),"-",SUM(Q27,Q35)-SUM(Q16,Q32))</f>
        <v>305449726</v>
      </c>
      <c r="AX36" s="317"/>
    </row>
    <row r="37" spans="1:50" s="49" customFormat="1" x14ac:dyDescent="0.2">
      <c r="A37" s="1"/>
      <c r="B37" s="3"/>
      <c r="C37" s="177" t="s">
        <v>330</v>
      </c>
      <c r="D37" s="160"/>
      <c r="E37" s="181"/>
      <c r="F37" s="179"/>
      <c r="G37" s="179"/>
      <c r="H37" s="179"/>
      <c r="I37" s="181"/>
      <c r="J37" s="160"/>
      <c r="K37" s="160"/>
      <c r="L37" s="174"/>
      <c r="M37" s="189"/>
      <c r="N37" s="190"/>
      <c r="AX37" s="317"/>
    </row>
    <row r="38" spans="1:50" s="49" customFormat="1" x14ac:dyDescent="0.2">
      <c r="A38" s="1" t="s">
        <v>270</v>
      </c>
      <c r="B38" s="3"/>
      <c r="C38" s="177"/>
      <c r="D38" s="160" t="s">
        <v>271</v>
      </c>
      <c r="E38" s="181"/>
      <c r="F38" s="179"/>
      <c r="G38" s="179"/>
      <c r="H38" s="179"/>
      <c r="I38" s="179"/>
      <c r="J38" s="160"/>
      <c r="K38" s="160"/>
      <c r="L38" s="174"/>
      <c r="M38" s="175"/>
      <c r="N38" s="176"/>
      <c r="Q38" s="49">
        <f>IF(COUNTIF(Q39:Q43,"-")=COUNTA(Q39:Q43),"-",SUM(Q39:Q43))</f>
        <v>493640604</v>
      </c>
      <c r="AX38" s="317"/>
    </row>
    <row r="39" spans="1:50" s="49" customFormat="1" x14ac:dyDescent="0.2">
      <c r="A39" s="1" t="s">
        <v>272</v>
      </c>
      <c r="B39" s="3"/>
      <c r="C39" s="177"/>
      <c r="D39" s="160"/>
      <c r="E39" s="181" t="s">
        <v>273</v>
      </c>
      <c r="F39" s="179"/>
      <c r="G39" s="179"/>
      <c r="H39" s="179"/>
      <c r="I39" s="179"/>
      <c r="J39" s="160"/>
      <c r="K39" s="160"/>
      <c r="L39" s="174"/>
      <c r="M39" s="175"/>
      <c r="N39" s="176"/>
      <c r="Q39" s="49">
        <v>401037039</v>
      </c>
      <c r="AX39" s="317"/>
    </row>
    <row r="40" spans="1:50" s="49" customFormat="1" x14ac:dyDescent="0.2">
      <c r="A40" s="1" t="s">
        <v>274</v>
      </c>
      <c r="B40" s="3"/>
      <c r="C40" s="177"/>
      <c r="D40" s="160"/>
      <c r="E40" s="181" t="s">
        <v>275</v>
      </c>
      <c r="F40" s="179"/>
      <c r="G40" s="179"/>
      <c r="H40" s="179"/>
      <c r="I40" s="179"/>
      <c r="J40" s="160"/>
      <c r="K40" s="160"/>
      <c r="L40" s="174"/>
      <c r="M40" s="175"/>
      <c r="N40" s="176"/>
      <c r="Q40" s="49">
        <v>91196565</v>
      </c>
      <c r="AX40" s="317"/>
    </row>
    <row r="41" spans="1:50" s="49" customFormat="1" x14ac:dyDescent="0.2">
      <c r="A41" s="1" t="s">
        <v>276</v>
      </c>
      <c r="B41" s="3"/>
      <c r="C41" s="177"/>
      <c r="D41" s="160"/>
      <c r="E41" s="181" t="s">
        <v>277</v>
      </c>
      <c r="F41" s="179"/>
      <c r="G41" s="179"/>
      <c r="H41" s="179"/>
      <c r="I41" s="179"/>
      <c r="J41" s="160"/>
      <c r="K41" s="160"/>
      <c r="L41" s="174"/>
      <c r="M41" s="175"/>
      <c r="N41" s="176"/>
      <c r="Q41" s="49">
        <v>1407000</v>
      </c>
      <c r="AX41" s="317"/>
    </row>
    <row r="42" spans="1:50" s="49" customFormat="1" x14ac:dyDescent="0.2">
      <c r="A42" s="1" t="s">
        <v>278</v>
      </c>
      <c r="B42" s="3"/>
      <c r="C42" s="177"/>
      <c r="D42" s="160"/>
      <c r="E42" s="181" t="s">
        <v>279</v>
      </c>
      <c r="F42" s="179"/>
      <c r="G42" s="179"/>
      <c r="H42" s="179"/>
      <c r="I42" s="179"/>
      <c r="J42" s="160"/>
      <c r="K42" s="160"/>
      <c r="L42" s="174"/>
      <c r="M42" s="175"/>
      <c r="N42" s="176"/>
      <c r="Q42" s="49" t="s">
        <v>11</v>
      </c>
      <c r="AX42" s="317"/>
    </row>
    <row r="43" spans="1:50" s="49" customFormat="1" x14ac:dyDescent="0.2">
      <c r="A43" s="1" t="s">
        <v>280</v>
      </c>
      <c r="B43" s="3"/>
      <c r="C43" s="177"/>
      <c r="D43" s="160"/>
      <c r="E43" s="181" t="s">
        <v>241</v>
      </c>
      <c r="F43" s="179"/>
      <c r="G43" s="179"/>
      <c r="H43" s="179"/>
      <c r="I43" s="179"/>
      <c r="J43" s="160"/>
      <c r="K43" s="160"/>
      <c r="L43" s="174"/>
      <c r="M43" s="175"/>
      <c r="N43" s="176"/>
      <c r="Q43" s="49" t="s">
        <v>11</v>
      </c>
      <c r="AX43" s="317"/>
    </row>
    <row r="44" spans="1:50" s="49" customFormat="1" x14ac:dyDescent="0.2">
      <c r="A44" s="1" t="s">
        <v>281</v>
      </c>
      <c r="B44" s="3"/>
      <c r="C44" s="177"/>
      <c r="D44" s="160" t="s">
        <v>282</v>
      </c>
      <c r="E44" s="181"/>
      <c r="F44" s="179"/>
      <c r="G44" s="179"/>
      <c r="H44" s="179"/>
      <c r="I44" s="181"/>
      <c r="J44" s="160"/>
      <c r="K44" s="160"/>
      <c r="L44" s="174"/>
      <c r="M44" s="175"/>
      <c r="N44" s="176"/>
      <c r="Q44" s="49">
        <f>IF(COUNTIF(Q45:Q49,"-")=COUNTA(Q45:Q49),"-",SUM(Q45:Q49))</f>
        <v>352389443</v>
      </c>
      <c r="AX44" s="317"/>
    </row>
    <row r="45" spans="1:50" s="49" customFormat="1" x14ac:dyDescent="0.2">
      <c r="A45" s="1" t="s">
        <v>283</v>
      </c>
      <c r="B45" s="3"/>
      <c r="C45" s="177"/>
      <c r="D45" s="160"/>
      <c r="E45" s="181" t="s">
        <v>256</v>
      </c>
      <c r="F45" s="179"/>
      <c r="G45" s="179"/>
      <c r="H45" s="179"/>
      <c r="I45" s="181"/>
      <c r="J45" s="160"/>
      <c r="K45" s="160"/>
      <c r="L45" s="174"/>
      <c r="M45" s="175"/>
      <c r="N45" s="176"/>
      <c r="Q45" s="49">
        <v>175360704</v>
      </c>
      <c r="AX45" s="317"/>
    </row>
    <row r="46" spans="1:50" s="49" customFormat="1" x14ac:dyDescent="0.2">
      <c r="A46" s="1" t="s">
        <v>284</v>
      </c>
      <c r="B46" s="3"/>
      <c r="C46" s="177"/>
      <c r="D46" s="160"/>
      <c r="E46" s="181" t="s">
        <v>285</v>
      </c>
      <c r="F46" s="179"/>
      <c r="G46" s="179"/>
      <c r="H46" s="179"/>
      <c r="I46" s="181"/>
      <c r="J46" s="160"/>
      <c r="K46" s="160"/>
      <c r="L46" s="174"/>
      <c r="M46" s="175"/>
      <c r="N46" s="176"/>
      <c r="Q46" s="49">
        <v>173367060</v>
      </c>
      <c r="AX46" s="317"/>
    </row>
    <row r="47" spans="1:50" s="49" customFormat="1" x14ac:dyDescent="0.2">
      <c r="A47" s="1" t="s">
        <v>286</v>
      </c>
      <c r="B47" s="3"/>
      <c r="C47" s="177"/>
      <c r="D47" s="160"/>
      <c r="E47" s="181" t="s">
        <v>287</v>
      </c>
      <c r="F47" s="179"/>
      <c r="G47" s="160"/>
      <c r="H47" s="179"/>
      <c r="I47" s="179"/>
      <c r="J47" s="160"/>
      <c r="K47" s="160"/>
      <c r="L47" s="174"/>
      <c r="M47" s="175"/>
      <c r="N47" s="176"/>
      <c r="Q47" s="49">
        <v>190000</v>
      </c>
      <c r="AX47" s="317"/>
    </row>
    <row r="48" spans="1:50" s="49" customFormat="1" x14ac:dyDescent="0.2">
      <c r="A48" s="1" t="s">
        <v>288</v>
      </c>
      <c r="B48" s="3"/>
      <c r="C48" s="177"/>
      <c r="D48" s="160"/>
      <c r="E48" s="181" t="s">
        <v>289</v>
      </c>
      <c r="F48" s="179"/>
      <c r="G48" s="160"/>
      <c r="H48" s="179"/>
      <c r="I48" s="179"/>
      <c r="J48" s="160"/>
      <c r="K48" s="160"/>
      <c r="L48" s="174"/>
      <c r="M48" s="175"/>
      <c r="N48" s="176"/>
      <c r="Q48" s="49">
        <v>3471679</v>
      </c>
      <c r="AX48" s="317"/>
    </row>
    <row r="49" spans="1:50" s="49" customFormat="1" x14ac:dyDescent="0.2">
      <c r="A49" s="1" t="s">
        <v>290</v>
      </c>
      <c r="B49" s="3"/>
      <c r="C49" s="177"/>
      <c r="D49" s="160"/>
      <c r="E49" s="181" t="s">
        <v>260</v>
      </c>
      <c r="F49" s="179"/>
      <c r="G49" s="179"/>
      <c r="H49" s="179"/>
      <c r="I49" s="179"/>
      <c r="J49" s="160"/>
      <c r="K49" s="160"/>
      <c r="L49" s="174"/>
      <c r="M49" s="175"/>
      <c r="N49" s="176"/>
      <c r="Q49" s="49" t="s">
        <v>11</v>
      </c>
      <c r="AX49" s="317"/>
    </row>
    <row r="50" spans="1:50" s="49" customFormat="1" x14ac:dyDescent="0.2">
      <c r="A50" s="1" t="s">
        <v>268</v>
      </c>
      <c r="B50" s="3"/>
      <c r="C50" s="182" t="s">
        <v>269</v>
      </c>
      <c r="D50" s="183"/>
      <c r="E50" s="184"/>
      <c r="F50" s="185"/>
      <c r="G50" s="185"/>
      <c r="H50" s="185"/>
      <c r="I50" s="185"/>
      <c r="J50" s="183"/>
      <c r="K50" s="183"/>
      <c r="L50" s="186"/>
      <c r="M50" s="187"/>
      <c r="N50" s="188"/>
      <c r="Q50" s="49">
        <f>IF(AND(Q38="-",Q44="-"),"-",SUM(Q44)-SUM(Q38))</f>
        <v>-141251161</v>
      </c>
      <c r="AX50" s="317"/>
    </row>
    <row r="51" spans="1:50" s="49" customFormat="1" x14ac:dyDescent="0.2">
      <c r="A51" s="1"/>
      <c r="B51" s="3"/>
      <c r="C51" s="177" t="s">
        <v>331</v>
      </c>
      <c r="D51" s="160"/>
      <c r="E51" s="181"/>
      <c r="F51" s="179"/>
      <c r="G51" s="179"/>
      <c r="H51" s="179"/>
      <c r="I51" s="179"/>
      <c r="J51" s="160"/>
      <c r="K51" s="160"/>
      <c r="L51" s="174"/>
      <c r="M51" s="189"/>
      <c r="N51" s="190"/>
      <c r="AX51" s="317"/>
    </row>
    <row r="52" spans="1:50" s="49" customFormat="1" x14ac:dyDescent="0.2">
      <c r="A52" s="1" t="s">
        <v>293</v>
      </c>
      <c r="B52" s="3"/>
      <c r="C52" s="177"/>
      <c r="D52" s="160" t="s">
        <v>294</v>
      </c>
      <c r="E52" s="181"/>
      <c r="F52" s="179"/>
      <c r="G52" s="179"/>
      <c r="H52" s="179"/>
      <c r="I52" s="179"/>
      <c r="J52" s="160"/>
      <c r="K52" s="160"/>
      <c r="L52" s="174"/>
      <c r="M52" s="175"/>
      <c r="N52" s="176"/>
      <c r="Q52" s="49">
        <f>IF(COUNTIF(Q53:Q54,"-")=COUNTA(Q53:Q54),"-",SUM(Q53:Q54))</f>
        <v>472361550</v>
      </c>
      <c r="AX52" s="317"/>
    </row>
    <row r="53" spans="1:50" s="49" customFormat="1" x14ac:dyDescent="0.2">
      <c r="A53" s="1" t="s">
        <v>295</v>
      </c>
      <c r="B53" s="3"/>
      <c r="C53" s="177"/>
      <c r="D53" s="160"/>
      <c r="E53" s="181" t="s">
        <v>415</v>
      </c>
      <c r="F53" s="179"/>
      <c r="G53" s="179"/>
      <c r="H53" s="179"/>
      <c r="I53" s="179"/>
      <c r="J53" s="160"/>
      <c r="K53" s="160"/>
      <c r="L53" s="174"/>
      <c r="M53" s="175"/>
      <c r="N53" s="176"/>
      <c r="Q53" s="49">
        <v>472361550</v>
      </c>
      <c r="AX53" s="317"/>
    </row>
    <row r="54" spans="1:50" s="49" customFormat="1" x14ac:dyDescent="0.2">
      <c r="A54" s="1" t="s">
        <v>296</v>
      </c>
      <c r="B54" s="3"/>
      <c r="C54" s="177"/>
      <c r="D54" s="160"/>
      <c r="E54" s="181" t="s">
        <v>241</v>
      </c>
      <c r="F54" s="179"/>
      <c r="G54" s="179"/>
      <c r="H54" s="179"/>
      <c r="I54" s="179"/>
      <c r="J54" s="160"/>
      <c r="K54" s="160"/>
      <c r="L54" s="174"/>
      <c r="M54" s="175"/>
      <c r="N54" s="176"/>
      <c r="Q54" s="49" t="s">
        <v>11</v>
      </c>
      <c r="AX54" s="317"/>
    </row>
    <row r="55" spans="1:50" s="49" customFormat="1" x14ac:dyDescent="0.2">
      <c r="A55" s="1" t="s">
        <v>297</v>
      </c>
      <c r="B55" s="3"/>
      <c r="C55" s="177"/>
      <c r="D55" s="160" t="s">
        <v>298</v>
      </c>
      <c r="E55" s="181"/>
      <c r="F55" s="179"/>
      <c r="G55" s="179"/>
      <c r="H55" s="179"/>
      <c r="I55" s="179"/>
      <c r="J55" s="160"/>
      <c r="K55" s="160"/>
      <c r="L55" s="174"/>
      <c r="M55" s="175"/>
      <c r="N55" s="176"/>
      <c r="Q55" s="49">
        <f>IF(COUNTIF(Q56:Q57,"-")=COUNTA(Q56:Q57),"-",SUM(Q56:Q57))</f>
        <v>314100000</v>
      </c>
      <c r="AX55" s="317"/>
    </row>
    <row r="56" spans="1:50" s="49" customFormat="1" x14ac:dyDescent="0.2">
      <c r="A56" s="1" t="s">
        <v>299</v>
      </c>
      <c r="B56" s="3"/>
      <c r="C56" s="177"/>
      <c r="D56" s="160"/>
      <c r="E56" s="181" t="s">
        <v>416</v>
      </c>
      <c r="F56" s="179"/>
      <c r="G56" s="179"/>
      <c r="H56" s="179"/>
      <c r="I56" s="173"/>
      <c r="J56" s="160"/>
      <c r="K56" s="160"/>
      <c r="L56" s="174"/>
      <c r="M56" s="175"/>
      <c r="N56" s="176"/>
      <c r="Q56" s="49">
        <v>314100000</v>
      </c>
      <c r="AX56" s="317"/>
    </row>
    <row r="57" spans="1:50" s="49" customFormat="1" x14ac:dyDescent="0.2">
      <c r="A57" s="1" t="s">
        <v>300</v>
      </c>
      <c r="B57" s="3"/>
      <c r="C57" s="177"/>
      <c r="D57" s="160"/>
      <c r="E57" s="181" t="s">
        <v>260</v>
      </c>
      <c r="F57" s="179"/>
      <c r="G57" s="179"/>
      <c r="H57" s="179"/>
      <c r="I57" s="191"/>
      <c r="J57" s="160"/>
      <c r="K57" s="160"/>
      <c r="L57" s="174"/>
      <c r="M57" s="175"/>
      <c r="N57" s="176"/>
      <c r="Q57" s="49" t="s">
        <v>11</v>
      </c>
      <c r="AX57" s="317"/>
    </row>
    <row r="58" spans="1:50" s="49" customFormat="1" x14ac:dyDescent="0.2">
      <c r="A58" s="1" t="s">
        <v>291</v>
      </c>
      <c r="B58" s="3"/>
      <c r="C58" s="182" t="s">
        <v>292</v>
      </c>
      <c r="D58" s="183"/>
      <c r="E58" s="184"/>
      <c r="F58" s="185"/>
      <c r="G58" s="185"/>
      <c r="H58" s="185"/>
      <c r="I58" s="192"/>
      <c r="J58" s="183"/>
      <c r="K58" s="183"/>
      <c r="L58" s="186"/>
      <c r="M58" s="187"/>
      <c r="N58" s="188"/>
      <c r="Q58" s="49">
        <f>IF(AND(Q52="-",Q55="-"),"-",SUM(Q55)-SUM(Q52))</f>
        <v>-158261550</v>
      </c>
      <c r="AX58" s="317"/>
    </row>
    <row r="59" spans="1:50" s="49" customFormat="1" x14ac:dyDescent="0.2">
      <c r="A59" s="1" t="s">
        <v>301</v>
      </c>
      <c r="B59" s="3"/>
      <c r="C59" s="399" t="s">
        <v>302</v>
      </c>
      <c r="D59" s="400"/>
      <c r="E59" s="400"/>
      <c r="F59" s="400"/>
      <c r="G59" s="400"/>
      <c r="H59" s="400"/>
      <c r="I59" s="400"/>
      <c r="J59" s="400"/>
      <c r="K59" s="400"/>
      <c r="L59" s="401"/>
      <c r="M59" s="187">
        <v>8872</v>
      </c>
      <c r="N59" s="188"/>
      <c r="Q59" s="49">
        <v>8872124</v>
      </c>
      <c r="AX59" s="317"/>
    </row>
    <row r="60" spans="1:50" s="49" customFormat="1" ht="13.8" thickBot="1" x14ac:dyDescent="0.25">
      <c r="A60" s="1" t="s">
        <v>303</v>
      </c>
      <c r="B60" s="3"/>
      <c r="C60" s="377" t="s">
        <v>304</v>
      </c>
      <c r="D60" s="378"/>
      <c r="E60" s="378"/>
      <c r="F60" s="378"/>
      <c r="G60" s="378"/>
      <c r="H60" s="378"/>
      <c r="I60" s="378"/>
      <c r="J60" s="378"/>
      <c r="K60" s="378"/>
      <c r="L60" s="379"/>
      <c r="M60" s="187">
        <v>334615</v>
      </c>
      <c r="N60" s="188"/>
      <c r="Q60" s="49">
        <v>334615371</v>
      </c>
      <c r="AX60" s="317"/>
    </row>
    <row r="61" spans="1:50" s="49" customFormat="1" ht="13.8" hidden="1" thickBot="1" x14ac:dyDescent="0.25">
      <c r="A61" s="1">
        <v>4435000</v>
      </c>
      <c r="B61" s="3"/>
      <c r="C61" s="380" t="s">
        <v>222</v>
      </c>
      <c r="D61" s="381"/>
      <c r="E61" s="381"/>
      <c r="F61" s="381"/>
      <c r="G61" s="381"/>
      <c r="H61" s="381"/>
      <c r="I61" s="381"/>
      <c r="J61" s="381"/>
      <c r="K61" s="381"/>
      <c r="L61" s="382"/>
      <c r="M61" s="193" t="s">
        <v>413</v>
      </c>
      <c r="N61" s="188"/>
      <c r="Q61" s="49" t="s">
        <v>11</v>
      </c>
      <c r="AX61" s="317"/>
    </row>
    <row r="62" spans="1:50" s="49" customFormat="1" ht="13.8" thickBot="1" x14ac:dyDescent="0.25">
      <c r="A62" s="1" t="s">
        <v>305</v>
      </c>
      <c r="B62" s="3"/>
      <c r="C62" s="383" t="s">
        <v>306</v>
      </c>
      <c r="D62" s="384"/>
      <c r="E62" s="384"/>
      <c r="F62" s="384"/>
      <c r="G62" s="384"/>
      <c r="H62" s="384"/>
      <c r="I62" s="384"/>
      <c r="J62" s="384"/>
      <c r="K62" s="384"/>
      <c r="L62" s="385"/>
      <c r="M62" s="194">
        <v>343487</v>
      </c>
      <c r="N62" s="195"/>
      <c r="Q62" s="49">
        <f>IF(COUNTIF(Q59:Q61,"-")=COUNTA(Q59:Q61),"-",SUM(Q59:Q61))</f>
        <v>343487495</v>
      </c>
      <c r="AX62" s="317"/>
    </row>
    <row r="63" spans="1:50" s="49" customFormat="1" ht="13.8" thickBot="1" x14ac:dyDescent="0.25">
      <c r="A63" s="1"/>
      <c r="B63" s="3"/>
      <c r="C63" s="196"/>
      <c r="D63" s="196"/>
      <c r="E63" s="196"/>
      <c r="F63" s="196"/>
      <c r="G63" s="196"/>
      <c r="H63" s="196"/>
      <c r="I63" s="196"/>
      <c r="J63" s="196"/>
      <c r="K63" s="196"/>
      <c r="L63" s="196"/>
      <c r="M63" s="197"/>
      <c r="N63" s="198"/>
      <c r="AX63" s="317"/>
    </row>
    <row r="64" spans="1:50" s="49" customFormat="1" x14ac:dyDescent="0.2">
      <c r="A64" s="1" t="s">
        <v>307</v>
      </c>
      <c r="B64" s="3"/>
      <c r="C64" s="199" t="s">
        <v>308</v>
      </c>
      <c r="D64" s="200"/>
      <c r="E64" s="200"/>
      <c r="F64" s="200"/>
      <c r="G64" s="200"/>
      <c r="H64" s="200"/>
      <c r="I64" s="200"/>
      <c r="J64" s="200"/>
      <c r="K64" s="200"/>
      <c r="L64" s="200"/>
      <c r="M64" s="201">
        <v>11644</v>
      </c>
      <c r="N64" s="202"/>
      <c r="Q64" s="49">
        <v>11643729</v>
      </c>
      <c r="AX64" s="317"/>
    </row>
    <row r="65" spans="1:50" s="49" customFormat="1" x14ac:dyDescent="0.2">
      <c r="A65" s="1" t="s">
        <v>309</v>
      </c>
      <c r="B65" s="3"/>
      <c r="C65" s="203" t="s">
        <v>310</v>
      </c>
      <c r="D65" s="204"/>
      <c r="E65" s="204"/>
      <c r="F65" s="204"/>
      <c r="G65" s="204"/>
      <c r="H65" s="204"/>
      <c r="I65" s="204"/>
      <c r="J65" s="204"/>
      <c r="K65" s="204"/>
      <c r="L65" s="204"/>
      <c r="M65" s="187">
        <v>-1</v>
      </c>
      <c r="N65" s="188"/>
      <c r="Q65" s="49">
        <v>-872</v>
      </c>
      <c r="AX65" s="317"/>
    </row>
    <row r="66" spans="1:50" s="49" customFormat="1" ht="13.8" thickBot="1" x14ac:dyDescent="0.25">
      <c r="A66" s="1" t="s">
        <v>311</v>
      </c>
      <c r="B66" s="3"/>
      <c r="C66" s="205" t="s">
        <v>312</v>
      </c>
      <c r="D66" s="206"/>
      <c r="E66" s="206"/>
      <c r="F66" s="206"/>
      <c r="G66" s="206"/>
      <c r="H66" s="206"/>
      <c r="I66" s="206"/>
      <c r="J66" s="206"/>
      <c r="K66" s="206"/>
      <c r="L66" s="206"/>
      <c r="M66" s="207">
        <v>11643</v>
      </c>
      <c r="N66" s="208"/>
      <c r="Q66" s="49">
        <f>IF(COUNTIF(Q64:Q65,"-")=COUNTA(Q64:Q65),"-",SUM(Q64:Q65))</f>
        <v>11642857</v>
      </c>
      <c r="AX66" s="317"/>
    </row>
    <row r="67" spans="1:50" s="49" customFormat="1" ht="13.8" thickBot="1" x14ac:dyDescent="0.25">
      <c r="A67" s="1" t="s">
        <v>313</v>
      </c>
      <c r="B67" s="3"/>
      <c r="C67" s="209" t="s">
        <v>314</v>
      </c>
      <c r="D67" s="210"/>
      <c r="E67" s="211"/>
      <c r="F67" s="212"/>
      <c r="G67" s="212"/>
      <c r="H67" s="212"/>
      <c r="I67" s="212"/>
      <c r="J67" s="210"/>
      <c r="K67" s="210"/>
      <c r="L67" s="210"/>
      <c r="M67" s="194">
        <v>355130</v>
      </c>
      <c r="N67" s="195"/>
      <c r="Q67" s="49">
        <f>IF(AND(Q62="-",Q66="-"),"-",SUM(Q62,Q66))</f>
        <v>355130352</v>
      </c>
      <c r="AX67" s="317"/>
    </row>
    <row r="68" spans="1:50" s="49" customFormat="1" ht="6.75" customHeight="1" x14ac:dyDescent="0.2">
      <c r="A68" s="1"/>
      <c r="B68" s="3"/>
      <c r="C68" s="159"/>
      <c r="D68" s="159"/>
      <c r="E68" s="213"/>
      <c r="F68" s="214"/>
      <c r="G68" s="214"/>
      <c r="H68" s="214"/>
      <c r="I68" s="215"/>
      <c r="J68" s="216"/>
      <c r="K68" s="216"/>
      <c r="L68" s="216"/>
      <c r="M68" s="3"/>
      <c r="N68" s="3"/>
    </row>
    <row r="69" spans="1:50" s="49" customFormat="1" x14ac:dyDescent="0.2">
      <c r="A69" s="1"/>
      <c r="B69" s="3"/>
      <c r="C69" s="159"/>
      <c r="D69" s="217" t="s">
        <v>322</v>
      </c>
      <c r="E69" s="213"/>
      <c r="F69" s="214"/>
      <c r="G69" s="214"/>
      <c r="H69" s="214"/>
      <c r="I69" s="218"/>
      <c r="J69" s="216"/>
      <c r="K69" s="216"/>
      <c r="L69" s="216"/>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6"/>
  <sheetViews>
    <sheetView showGridLines="0" topLeftCell="B1" zoomScale="85" zoomScaleNormal="85" zoomScaleSheetLayoutView="85" workbookViewId="0">
      <selection activeCell="B1" sqref="B1"/>
    </sheetView>
  </sheetViews>
  <sheetFormatPr defaultColWidth="9" defaultRowHeight="13.2" x14ac:dyDescent="0.2"/>
  <cols>
    <col min="1" max="1" width="0" style="223" hidden="1" customWidth="1"/>
    <col min="2" max="2" width="0.77734375" style="224" customWidth="1"/>
    <col min="3" max="3" width="1.33203125" style="224" customWidth="1"/>
    <col min="4" max="4" width="1.44140625" style="224" customWidth="1"/>
    <col min="5" max="6" width="1.6640625" style="224" customWidth="1"/>
    <col min="7" max="7" width="1.44140625" style="224" customWidth="1"/>
    <col min="8" max="8" width="1.6640625" style="224" customWidth="1"/>
    <col min="9" max="15" width="2.109375" style="224" customWidth="1"/>
    <col min="16" max="16" width="6.6640625" style="224" customWidth="1"/>
    <col min="17" max="17" width="24.109375" style="224" bestFit="1" customWidth="1"/>
    <col min="18" max="18" width="3.33203125" style="224" customWidth="1"/>
    <col min="19" max="19" width="24.109375" style="224" bestFit="1" customWidth="1"/>
    <col min="20" max="20" width="3.77734375" style="224" bestFit="1" customWidth="1"/>
    <col min="21" max="21" width="24.109375" style="224" bestFit="1" customWidth="1"/>
    <col min="22" max="22" width="3.33203125" style="224" customWidth="1"/>
    <col min="23" max="23" width="24.109375" style="224" bestFit="1" customWidth="1"/>
    <col min="24" max="24" width="3.33203125" style="224" bestFit="1" customWidth="1"/>
    <col min="25" max="25" width="0.77734375" style="224" customWidth="1"/>
    <col min="26" max="16384" width="9" style="224"/>
  </cols>
  <sheetData>
    <row r="1" spans="1:25" x14ac:dyDescent="0.2">
      <c r="C1" s="224" t="s">
        <v>332</v>
      </c>
    </row>
    <row r="2" spans="1:25" x14ac:dyDescent="0.2">
      <c r="C2" s="224" t="s">
        <v>333</v>
      </c>
    </row>
    <row r="3" spans="1:25" x14ac:dyDescent="0.2">
      <c r="C3" s="224" t="s">
        <v>334</v>
      </c>
    </row>
    <row r="4" spans="1:25" x14ac:dyDescent="0.2">
      <c r="C4" s="224" t="s">
        <v>335</v>
      </c>
    </row>
    <row r="5" spans="1:25" x14ac:dyDescent="0.2">
      <c r="C5" s="224" t="s">
        <v>336</v>
      </c>
    </row>
    <row r="6" spans="1:25" x14ac:dyDescent="0.2">
      <c r="C6" s="224" t="s">
        <v>337</v>
      </c>
    </row>
    <row r="7" spans="1:25" x14ac:dyDescent="0.2">
      <c r="C7" s="224" t="s">
        <v>338</v>
      </c>
    </row>
    <row r="8" spans="1:25" s="221" customFormat="1" x14ac:dyDescent="0.2">
      <c r="A8" s="219"/>
      <c r="B8" s="220"/>
      <c r="D8" s="222"/>
      <c r="E8" s="222"/>
      <c r="F8" s="222"/>
      <c r="G8" s="222"/>
      <c r="H8" s="222"/>
      <c r="I8" s="222"/>
    </row>
    <row r="9" spans="1:25" ht="23.4" x14ac:dyDescent="0.2">
      <c r="C9" s="404" t="s">
        <v>422</v>
      </c>
      <c r="D9" s="404"/>
      <c r="E9" s="404"/>
      <c r="F9" s="404"/>
      <c r="G9" s="404"/>
      <c r="H9" s="404"/>
      <c r="I9" s="404"/>
      <c r="J9" s="404"/>
      <c r="K9" s="404"/>
      <c r="L9" s="404"/>
      <c r="M9" s="404"/>
      <c r="N9" s="404"/>
      <c r="O9" s="404"/>
      <c r="P9" s="404"/>
      <c r="Q9" s="404"/>
      <c r="R9" s="404"/>
      <c r="S9" s="404"/>
      <c r="T9" s="404"/>
      <c r="U9" s="404"/>
      <c r="V9" s="404"/>
      <c r="W9" s="404"/>
      <c r="X9" s="404"/>
      <c r="Y9" s="225"/>
    </row>
    <row r="10" spans="1:25" ht="14.4" x14ac:dyDescent="0.2">
      <c r="C10" s="405" t="s">
        <v>405</v>
      </c>
      <c r="D10" s="405"/>
      <c r="E10" s="405"/>
      <c r="F10" s="405"/>
      <c r="G10" s="405"/>
      <c r="H10" s="405"/>
      <c r="I10" s="405"/>
      <c r="J10" s="405"/>
      <c r="K10" s="405"/>
      <c r="L10" s="405"/>
      <c r="M10" s="405"/>
      <c r="N10" s="405"/>
      <c r="O10" s="405"/>
      <c r="P10" s="405"/>
      <c r="Q10" s="405"/>
      <c r="R10" s="405"/>
      <c r="S10" s="405"/>
      <c r="T10" s="405"/>
      <c r="U10" s="405"/>
      <c r="V10" s="405"/>
      <c r="W10" s="405"/>
      <c r="X10" s="405"/>
      <c r="Y10" s="225"/>
    </row>
    <row r="11" spans="1:25" ht="14.4" x14ac:dyDescent="0.2">
      <c r="C11" s="405" t="s">
        <v>406</v>
      </c>
      <c r="D11" s="405"/>
      <c r="E11" s="405"/>
      <c r="F11" s="405"/>
      <c r="G11" s="405"/>
      <c r="H11" s="405"/>
      <c r="I11" s="405"/>
      <c r="J11" s="405"/>
      <c r="K11" s="405"/>
      <c r="L11" s="405"/>
      <c r="M11" s="405"/>
      <c r="N11" s="405"/>
      <c r="O11" s="405"/>
      <c r="P11" s="405"/>
      <c r="Q11" s="405"/>
      <c r="R11" s="405"/>
      <c r="S11" s="405"/>
      <c r="T11" s="405"/>
      <c r="U11" s="405"/>
      <c r="V11" s="405"/>
      <c r="W11" s="405"/>
      <c r="X11" s="405"/>
      <c r="Y11" s="225"/>
    </row>
    <row r="12" spans="1:25" ht="15.75" customHeight="1" thickBot="1" x14ac:dyDescent="0.25">
      <c r="F12" s="226"/>
      <c r="G12" s="226"/>
      <c r="H12" s="226"/>
      <c r="I12" s="226"/>
      <c r="J12" s="226"/>
      <c r="K12" s="226"/>
      <c r="L12" s="226"/>
      <c r="M12" s="226"/>
      <c r="N12" s="226"/>
      <c r="O12" s="226"/>
      <c r="P12" s="227"/>
      <c r="Q12" s="226"/>
      <c r="R12" s="227"/>
      <c r="S12" s="226"/>
      <c r="T12" s="226"/>
      <c r="U12" s="226"/>
      <c r="V12" s="226"/>
      <c r="W12" s="226"/>
      <c r="X12" s="228" t="s">
        <v>400</v>
      </c>
      <c r="Y12" s="225"/>
    </row>
    <row r="13" spans="1:25" ht="13.8" thickBot="1" x14ac:dyDescent="0.25">
      <c r="A13" s="223" t="s">
        <v>315</v>
      </c>
      <c r="C13" s="406" t="s">
        <v>0</v>
      </c>
      <c r="D13" s="407"/>
      <c r="E13" s="407"/>
      <c r="F13" s="407"/>
      <c r="G13" s="407"/>
      <c r="H13" s="407"/>
      <c r="I13" s="407"/>
      <c r="J13" s="407"/>
      <c r="K13" s="407"/>
      <c r="L13" s="407"/>
      <c r="M13" s="407"/>
      <c r="N13" s="407"/>
      <c r="O13" s="407"/>
      <c r="P13" s="408"/>
      <c r="Q13" s="409" t="s">
        <v>317</v>
      </c>
      <c r="R13" s="410"/>
      <c r="S13" s="229"/>
      <c r="T13" s="229"/>
      <c r="U13" s="229"/>
      <c r="V13" s="229"/>
      <c r="W13" s="229"/>
      <c r="X13" s="230"/>
    </row>
    <row r="14" spans="1:25" x14ac:dyDescent="0.2">
      <c r="A14" s="223" t="s">
        <v>136</v>
      </c>
      <c r="C14" s="231"/>
      <c r="D14" s="232"/>
      <c r="E14" s="233" t="s">
        <v>137</v>
      </c>
      <c r="F14" s="233"/>
      <c r="G14" s="233"/>
      <c r="H14" s="233"/>
      <c r="I14" s="232"/>
      <c r="J14" s="233"/>
      <c r="K14" s="233"/>
      <c r="L14" s="233"/>
      <c r="M14" s="233"/>
      <c r="N14" s="232"/>
      <c r="O14" s="232"/>
      <c r="P14" s="232"/>
      <c r="Q14" s="234">
        <v>5423536</v>
      </c>
      <c r="R14" s="235" t="s">
        <v>409</v>
      </c>
      <c r="S14" s="230"/>
      <c r="T14" s="230"/>
      <c r="U14" s="230"/>
      <c r="V14" s="230"/>
      <c r="W14" s="230"/>
      <c r="X14" s="230"/>
    </row>
    <row r="15" spans="1:25" x14ac:dyDescent="0.2">
      <c r="A15" s="223" t="s">
        <v>138</v>
      </c>
      <c r="C15" s="236"/>
      <c r="D15" s="237"/>
      <c r="E15" s="237"/>
      <c r="F15" s="19" t="s">
        <v>139</v>
      </c>
      <c r="G15" s="19"/>
      <c r="H15" s="19"/>
      <c r="I15" s="19"/>
      <c r="J15" s="19"/>
      <c r="K15" s="19"/>
      <c r="L15" s="19"/>
      <c r="M15" s="19"/>
      <c r="N15" s="237"/>
      <c r="O15" s="237"/>
      <c r="P15" s="237"/>
      <c r="Q15" s="238">
        <v>2938441</v>
      </c>
      <c r="R15" s="239" t="s">
        <v>409</v>
      </c>
      <c r="S15" s="230"/>
      <c r="T15" s="230"/>
      <c r="U15" s="230"/>
      <c r="V15" s="230"/>
      <c r="W15" s="230"/>
      <c r="X15" s="230"/>
    </row>
    <row r="16" spans="1:25" x14ac:dyDescent="0.2">
      <c r="A16" s="223" t="s">
        <v>140</v>
      </c>
      <c r="C16" s="236"/>
      <c r="D16" s="237"/>
      <c r="E16" s="237"/>
      <c r="F16" s="19"/>
      <c r="G16" s="19" t="s">
        <v>141</v>
      </c>
      <c r="H16" s="19"/>
      <c r="I16" s="19"/>
      <c r="J16" s="19"/>
      <c r="K16" s="19"/>
      <c r="L16" s="19"/>
      <c r="M16" s="19"/>
      <c r="N16" s="237"/>
      <c r="O16" s="237"/>
      <c r="P16" s="237"/>
      <c r="Q16" s="238">
        <v>826067</v>
      </c>
      <c r="R16" s="239" t="s">
        <v>399</v>
      </c>
      <c r="S16" s="230"/>
      <c r="T16" s="230" t="s">
        <v>75</v>
      </c>
      <c r="U16" s="230"/>
      <c r="V16" s="230"/>
      <c r="W16" s="230"/>
      <c r="X16" s="230"/>
    </row>
    <row r="17" spans="1:24" x14ac:dyDescent="0.2">
      <c r="A17" s="223" t="s">
        <v>142</v>
      </c>
      <c r="C17" s="236"/>
      <c r="D17" s="237"/>
      <c r="E17" s="237"/>
      <c r="F17" s="19"/>
      <c r="G17" s="19"/>
      <c r="H17" s="19" t="s">
        <v>143</v>
      </c>
      <c r="I17" s="19"/>
      <c r="J17" s="19"/>
      <c r="K17" s="19"/>
      <c r="L17" s="19"/>
      <c r="M17" s="19"/>
      <c r="N17" s="237"/>
      <c r="O17" s="237"/>
      <c r="P17" s="237"/>
      <c r="Q17" s="238">
        <v>658005</v>
      </c>
      <c r="R17" s="239" t="s">
        <v>399</v>
      </c>
      <c r="S17" s="230"/>
      <c r="T17" s="230"/>
      <c r="U17" s="230"/>
      <c r="V17" s="230"/>
      <c r="W17" s="230"/>
      <c r="X17" s="230"/>
    </row>
    <row r="18" spans="1:24" x14ac:dyDescent="0.2">
      <c r="A18" s="223" t="s">
        <v>144</v>
      </c>
      <c r="C18" s="236"/>
      <c r="D18" s="237"/>
      <c r="E18" s="237"/>
      <c r="F18" s="19"/>
      <c r="G18" s="19"/>
      <c r="H18" s="19" t="s">
        <v>145</v>
      </c>
      <c r="I18" s="19"/>
      <c r="J18" s="19"/>
      <c r="K18" s="19"/>
      <c r="L18" s="19"/>
      <c r="M18" s="19"/>
      <c r="N18" s="237"/>
      <c r="O18" s="237"/>
      <c r="P18" s="237"/>
      <c r="Q18" s="238">
        <v>47485</v>
      </c>
      <c r="R18" s="239" t="s">
        <v>399</v>
      </c>
      <c r="S18" s="230"/>
      <c r="T18" s="230"/>
      <c r="U18" s="230"/>
      <c r="V18" s="230"/>
      <c r="W18" s="230"/>
      <c r="X18" s="230"/>
    </row>
    <row r="19" spans="1:24" x14ac:dyDescent="0.2">
      <c r="A19" s="223" t="s">
        <v>146</v>
      </c>
      <c r="C19" s="236"/>
      <c r="D19" s="237"/>
      <c r="E19" s="237"/>
      <c r="F19" s="19"/>
      <c r="G19" s="19"/>
      <c r="H19" s="19" t="s">
        <v>147</v>
      </c>
      <c r="I19" s="19"/>
      <c r="J19" s="19"/>
      <c r="K19" s="19"/>
      <c r="L19" s="19"/>
      <c r="M19" s="19"/>
      <c r="N19" s="237"/>
      <c r="O19" s="237"/>
      <c r="P19" s="237"/>
      <c r="Q19" s="238">
        <v>70508</v>
      </c>
      <c r="R19" s="239" t="s">
        <v>399</v>
      </c>
      <c r="S19" s="230"/>
      <c r="T19" s="230"/>
      <c r="U19" s="230"/>
      <c r="V19" s="230"/>
      <c r="W19" s="230"/>
      <c r="X19" s="230"/>
    </row>
    <row r="20" spans="1:24" x14ac:dyDescent="0.2">
      <c r="A20" s="223" t="s">
        <v>148</v>
      </c>
      <c r="C20" s="236"/>
      <c r="D20" s="237"/>
      <c r="E20" s="237"/>
      <c r="F20" s="19"/>
      <c r="G20" s="19"/>
      <c r="H20" s="19" t="s">
        <v>35</v>
      </c>
      <c r="I20" s="19"/>
      <c r="J20" s="19"/>
      <c r="K20" s="19"/>
      <c r="L20" s="19"/>
      <c r="M20" s="19"/>
      <c r="N20" s="237"/>
      <c r="O20" s="237"/>
      <c r="P20" s="237"/>
      <c r="Q20" s="238">
        <v>50069</v>
      </c>
      <c r="R20" s="239" t="s">
        <v>399</v>
      </c>
      <c r="S20" s="230"/>
      <c r="T20" s="230"/>
      <c r="U20" s="230"/>
      <c r="V20" s="230"/>
      <c r="W20" s="230"/>
      <c r="X20" s="230"/>
    </row>
    <row r="21" spans="1:24" x14ac:dyDescent="0.2">
      <c r="A21" s="223" t="s">
        <v>149</v>
      </c>
      <c r="C21" s="236"/>
      <c r="D21" s="237"/>
      <c r="E21" s="237"/>
      <c r="F21" s="19"/>
      <c r="G21" s="19" t="s">
        <v>150</v>
      </c>
      <c r="H21" s="19"/>
      <c r="I21" s="19"/>
      <c r="J21" s="19"/>
      <c r="K21" s="19"/>
      <c r="L21" s="19"/>
      <c r="M21" s="19"/>
      <c r="N21" s="237"/>
      <c r="O21" s="237"/>
      <c r="P21" s="237"/>
      <c r="Q21" s="238">
        <v>1934737</v>
      </c>
      <c r="R21" s="239" t="s">
        <v>409</v>
      </c>
      <c r="S21" s="230"/>
      <c r="T21" s="230"/>
      <c r="U21" s="230"/>
      <c r="V21" s="230"/>
      <c r="W21" s="230"/>
      <c r="X21" s="230"/>
    </row>
    <row r="22" spans="1:24" x14ac:dyDescent="0.2">
      <c r="A22" s="223" t="s">
        <v>151</v>
      </c>
      <c r="C22" s="236"/>
      <c r="D22" s="237"/>
      <c r="E22" s="237"/>
      <c r="F22" s="19"/>
      <c r="G22" s="19"/>
      <c r="H22" s="19" t="s">
        <v>152</v>
      </c>
      <c r="I22" s="19"/>
      <c r="J22" s="19"/>
      <c r="K22" s="19"/>
      <c r="L22" s="19"/>
      <c r="M22" s="19"/>
      <c r="N22" s="237"/>
      <c r="O22" s="237"/>
      <c r="P22" s="237"/>
      <c r="Q22" s="238">
        <v>904428</v>
      </c>
      <c r="R22" s="239" t="s">
        <v>399</v>
      </c>
      <c r="S22" s="230"/>
      <c r="T22" s="230"/>
      <c r="U22" s="230"/>
      <c r="V22" s="230"/>
      <c r="W22" s="230"/>
      <c r="X22" s="230"/>
    </row>
    <row r="23" spans="1:24" x14ac:dyDescent="0.2">
      <c r="A23" s="223" t="s">
        <v>153</v>
      </c>
      <c r="C23" s="236"/>
      <c r="D23" s="237"/>
      <c r="E23" s="237"/>
      <c r="F23" s="19"/>
      <c r="G23" s="19"/>
      <c r="H23" s="19" t="s">
        <v>154</v>
      </c>
      <c r="I23" s="19"/>
      <c r="J23" s="19"/>
      <c r="K23" s="19"/>
      <c r="L23" s="19"/>
      <c r="M23" s="19"/>
      <c r="N23" s="237"/>
      <c r="O23" s="237"/>
      <c r="P23" s="237"/>
      <c r="Q23" s="238">
        <v>148045</v>
      </c>
      <c r="R23" s="239" t="s">
        <v>399</v>
      </c>
      <c r="S23" s="230"/>
      <c r="T23" s="230"/>
      <c r="U23" s="230"/>
      <c r="V23" s="230"/>
      <c r="W23" s="230"/>
      <c r="X23" s="230"/>
    </row>
    <row r="24" spans="1:24" x14ac:dyDescent="0.2">
      <c r="A24" s="223" t="s">
        <v>155</v>
      </c>
      <c r="C24" s="236"/>
      <c r="D24" s="237"/>
      <c r="E24" s="237"/>
      <c r="F24" s="19"/>
      <c r="G24" s="19"/>
      <c r="H24" s="19" t="s">
        <v>156</v>
      </c>
      <c r="I24" s="19"/>
      <c r="J24" s="19"/>
      <c r="K24" s="19"/>
      <c r="L24" s="19"/>
      <c r="M24" s="19"/>
      <c r="N24" s="237"/>
      <c r="O24" s="237"/>
      <c r="P24" s="237"/>
      <c r="Q24" s="238">
        <v>877467</v>
      </c>
      <c r="R24" s="239" t="s">
        <v>399</v>
      </c>
      <c r="S24" s="230"/>
      <c r="T24" s="230"/>
      <c r="U24" s="230"/>
      <c r="V24" s="230"/>
      <c r="W24" s="230"/>
      <c r="X24" s="230"/>
    </row>
    <row r="25" spans="1:24" x14ac:dyDescent="0.2">
      <c r="A25" s="223" t="s">
        <v>157</v>
      </c>
      <c r="C25" s="236"/>
      <c r="D25" s="237"/>
      <c r="E25" s="237"/>
      <c r="F25" s="19"/>
      <c r="G25" s="19"/>
      <c r="H25" s="19" t="s">
        <v>35</v>
      </c>
      <c r="I25" s="19"/>
      <c r="J25" s="19"/>
      <c r="K25" s="19"/>
      <c r="L25" s="19"/>
      <c r="M25" s="19"/>
      <c r="N25" s="237"/>
      <c r="O25" s="237"/>
      <c r="P25" s="237"/>
      <c r="Q25" s="238">
        <v>4796</v>
      </c>
      <c r="R25" s="239" t="s">
        <v>399</v>
      </c>
      <c r="S25" s="230"/>
      <c r="T25" s="230"/>
      <c r="U25" s="230"/>
      <c r="V25" s="230"/>
      <c r="W25" s="230"/>
      <c r="X25" s="230"/>
    </row>
    <row r="26" spans="1:24" x14ac:dyDescent="0.2">
      <c r="A26" s="223" t="s">
        <v>158</v>
      </c>
      <c r="C26" s="236"/>
      <c r="D26" s="237"/>
      <c r="E26" s="237"/>
      <c r="F26" s="19"/>
      <c r="G26" s="19" t="s">
        <v>159</v>
      </c>
      <c r="H26" s="19"/>
      <c r="I26" s="19"/>
      <c r="J26" s="19"/>
      <c r="K26" s="19"/>
      <c r="L26" s="19"/>
      <c r="M26" s="19"/>
      <c r="N26" s="237"/>
      <c r="O26" s="237"/>
      <c r="P26" s="237"/>
      <c r="Q26" s="238">
        <v>177637</v>
      </c>
      <c r="R26" s="239" t="s">
        <v>399</v>
      </c>
      <c r="S26" s="230"/>
      <c r="T26" s="230"/>
      <c r="U26" s="230"/>
      <c r="V26" s="230"/>
      <c r="W26" s="19"/>
      <c r="X26" s="19"/>
    </row>
    <row r="27" spans="1:24" x14ac:dyDescent="0.2">
      <c r="A27" s="223" t="s">
        <v>160</v>
      </c>
      <c r="C27" s="236"/>
      <c r="D27" s="237"/>
      <c r="E27" s="237"/>
      <c r="F27" s="19"/>
      <c r="G27" s="19"/>
      <c r="H27" s="237" t="s">
        <v>161</v>
      </c>
      <c r="I27" s="237"/>
      <c r="J27" s="19"/>
      <c r="K27" s="237"/>
      <c r="L27" s="19"/>
      <c r="M27" s="19"/>
      <c r="N27" s="237"/>
      <c r="O27" s="237"/>
      <c r="P27" s="237"/>
      <c r="Q27" s="238">
        <v>59065</v>
      </c>
      <c r="R27" s="239" t="s">
        <v>399</v>
      </c>
      <c r="S27" s="230"/>
      <c r="T27" s="230"/>
      <c r="U27" s="230"/>
      <c r="V27" s="230"/>
      <c r="W27" s="19"/>
      <c r="X27" s="19"/>
    </row>
    <row r="28" spans="1:24" x14ac:dyDescent="0.2">
      <c r="A28" s="223" t="s">
        <v>162</v>
      </c>
      <c r="C28" s="236"/>
      <c r="D28" s="237"/>
      <c r="E28" s="237"/>
      <c r="F28" s="19"/>
      <c r="G28" s="19"/>
      <c r="H28" s="19" t="s">
        <v>163</v>
      </c>
      <c r="I28" s="19"/>
      <c r="J28" s="19"/>
      <c r="K28" s="19"/>
      <c r="L28" s="19"/>
      <c r="M28" s="19"/>
      <c r="N28" s="237"/>
      <c r="O28" s="237"/>
      <c r="P28" s="237"/>
      <c r="Q28" s="238">
        <v>3113</v>
      </c>
      <c r="R28" s="239" t="s">
        <v>399</v>
      </c>
      <c r="S28" s="230"/>
      <c r="T28" s="230"/>
      <c r="U28" s="230"/>
      <c r="V28" s="230"/>
      <c r="W28" s="19"/>
      <c r="X28" s="19"/>
    </row>
    <row r="29" spans="1:24" x14ac:dyDescent="0.2">
      <c r="A29" s="223" t="s">
        <v>164</v>
      </c>
      <c r="C29" s="236"/>
      <c r="D29" s="237"/>
      <c r="E29" s="237"/>
      <c r="F29" s="19"/>
      <c r="G29" s="19"/>
      <c r="H29" s="19" t="s">
        <v>35</v>
      </c>
      <c r="I29" s="19"/>
      <c r="J29" s="19"/>
      <c r="K29" s="19"/>
      <c r="L29" s="19"/>
      <c r="M29" s="19"/>
      <c r="N29" s="237"/>
      <c r="O29" s="237"/>
      <c r="P29" s="237"/>
      <c r="Q29" s="238">
        <v>115459</v>
      </c>
      <c r="R29" s="239" t="s">
        <v>399</v>
      </c>
      <c r="S29" s="230"/>
      <c r="T29" s="230"/>
      <c r="U29" s="230"/>
      <c r="V29" s="230"/>
      <c r="W29" s="19"/>
      <c r="X29" s="19"/>
    </row>
    <row r="30" spans="1:24" x14ac:dyDescent="0.2">
      <c r="A30" s="223" t="s">
        <v>165</v>
      </c>
      <c r="C30" s="236"/>
      <c r="D30" s="237"/>
      <c r="E30" s="237"/>
      <c r="F30" s="237" t="s">
        <v>166</v>
      </c>
      <c r="G30" s="237"/>
      <c r="H30" s="19"/>
      <c r="I30" s="237"/>
      <c r="J30" s="19"/>
      <c r="K30" s="19"/>
      <c r="L30" s="19"/>
      <c r="M30" s="19"/>
      <c r="N30" s="237"/>
      <c r="O30" s="237"/>
      <c r="P30" s="237"/>
      <c r="Q30" s="238">
        <v>2485094</v>
      </c>
      <c r="R30" s="239" t="s">
        <v>409</v>
      </c>
      <c r="S30" s="230"/>
      <c r="T30" s="230"/>
      <c r="U30" s="230"/>
      <c r="V30" s="230"/>
      <c r="W30" s="19"/>
      <c r="X30" s="19"/>
    </row>
    <row r="31" spans="1:24" x14ac:dyDescent="0.2">
      <c r="A31" s="223" t="s">
        <v>167</v>
      </c>
      <c r="C31" s="236"/>
      <c r="D31" s="237"/>
      <c r="E31" s="237"/>
      <c r="F31" s="19"/>
      <c r="G31" s="19" t="s">
        <v>168</v>
      </c>
      <c r="H31" s="19"/>
      <c r="I31" s="237"/>
      <c r="J31" s="19"/>
      <c r="K31" s="19"/>
      <c r="L31" s="19"/>
      <c r="M31" s="19"/>
      <c r="N31" s="237"/>
      <c r="O31" s="237"/>
      <c r="P31" s="237"/>
      <c r="Q31" s="238">
        <v>2393966</v>
      </c>
      <c r="R31" s="239" t="s">
        <v>399</v>
      </c>
      <c r="S31" s="230"/>
      <c r="T31" s="230"/>
      <c r="U31" s="230"/>
      <c r="V31" s="230"/>
      <c r="W31" s="19"/>
      <c r="X31" s="19"/>
    </row>
    <row r="32" spans="1:24" x14ac:dyDescent="0.2">
      <c r="A32" s="223" t="s">
        <v>169</v>
      </c>
      <c r="C32" s="236"/>
      <c r="D32" s="237"/>
      <c r="E32" s="237"/>
      <c r="F32" s="19"/>
      <c r="G32" s="19" t="s">
        <v>170</v>
      </c>
      <c r="H32" s="19"/>
      <c r="I32" s="237"/>
      <c r="J32" s="19"/>
      <c r="K32" s="19"/>
      <c r="L32" s="19"/>
      <c r="M32" s="19"/>
      <c r="N32" s="237"/>
      <c r="O32" s="237"/>
      <c r="P32" s="237"/>
      <c r="Q32" s="238">
        <v>65478</v>
      </c>
      <c r="R32" s="239" t="s">
        <v>399</v>
      </c>
      <c r="S32" s="230"/>
      <c r="T32" s="230"/>
      <c r="U32" s="230"/>
      <c r="V32" s="230"/>
      <c r="W32" s="230"/>
      <c r="X32" s="230"/>
    </row>
    <row r="33" spans="1:24" x14ac:dyDescent="0.2">
      <c r="A33" s="223" t="s">
        <v>171</v>
      </c>
      <c r="C33" s="236"/>
      <c r="D33" s="237"/>
      <c r="E33" s="237"/>
      <c r="F33" s="19"/>
      <c r="G33" s="19" t="s">
        <v>172</v>
      </c>
      <c r="H33" s="19"/>
      <c r="I33" s="237"/>
      <c r="J33" s="19"/>
      <c r="K33" s="19"/>
      <c r="L33" s="19"/>
      <c r="M33" s="19"/>
      <c r="N33" s="237"/>
      <c r="O33" s="237"/>
      <c r="P33" s="237"/>
      <c r="Q33" s="238">
        <v>0</v>
      </c>
      <c r="R33" s="239" t="s">
        <v>399</v>
      </c>
      <c r="S33" s="230"/>
      <c r="T33" s="230"/>
      <c r="U33" s="230"/>
      <c r="V33" s="230"/>
      <c r="W33" s="230"/>
      <c r="X33" s="230"/>
    </row>
    <row r="34" spans="1:24" x14ac:dyDescent="0.2">
      <c r="A34" s="223" t="s">
        <v>173</v>
      </c>
      <c r="C34" s="236"/>
      <c r="D34" s="237"/>
      <c r="E34" s="237"/>
      <c r="F34" s="19"/>
      <c r="G34" s="19" t="s">
        <v>35</v>
      </c>
      <c r="H34" s="19"/>
      <c r="I34" s="19"/>
      <c r="J34" s="19"/>
      <c r="K34" s="19"/>
      <c r="L34" s="19"/>
      <c r="M34" s="19"/>
      <c r="N34" s="237"/>
      <c r="O34" s="237"/>
      <c r="P34" s="237"/>
      <c r="Q34" s="238">
        <v>25649</v>
      </c>
      <c r="R34" s="239" t="s">
        <v>399</v>
      </c>
      <c r="S34" s="230"/>
      <c r="T34" s="230"/>
      <c r="U34" s="230"/>
      <c r="V34" s="230"/>
      <c r="W34" s="230"/>
      <c r="X34" s="230"/>
    </row>
    <row r="35" spans="1:24" x14ac:dyDescent="0.2">
      <c r="A35" s="223" t="s">
        <v>174</v>
      </c>
      <c r="C35" s="236"/>
      <c r="D35" s="237"/>
      <c r="E35" s="19" t="s">
        <v>175</v>
      </c>
      <c r="F35" s="19"/>
      <c r="G35" s="19"/>
      <c r="H35" s="19"/>
      <c r="I35" s="19"/>
      <c r="J35" s="19"/>
      <c r="K35" s="19"/>
      <c r="L35" s="237"/>
      <c r="M35" s="237"/>
      <c r="N35" s="237"/>
      <c r="O35" s="402"/>
      <c r="P35" s="403"/>
      <c r="Q35" s="238">
        <v>540349</v>
      </c>
      <c r="R35" s="239" t="s">
        <v>409</v>
      </c>
      <c r="S35" s="230"/>
      <c r="T35" s="230"/>
      <c r="U35" s="230"/>
      <c r="V35" s="230"/>
      <c r="W35" s="230"/>
      <c r="X35" s="230"/>
    </row>
    <row r="36" spans="1:24" x14ac:dyDescent="0.2">
      <c r="A36" s="223" t="s">
        <v>176</v>
      </c>
      <c r="C36" s="236"/>
      <c r="D36" s="237"/>
      <c r="E36" s="237"/>
      <c r="F36" s="19" t="s">
        <v>177</v>
      </c>
      <c r="G36" s="19"/>
      <c r="H36" s="19"/>
      <c r="I36" s="19"/>
      <c r="J36" s="19"/>
      <c r="K36" s="19"/>
      <c r="L36" s="237"/>
      <c r="M36" s="237"/>
      <c r="N36" s="237"/>
      <c r="O36" s="402"/>
      <c r="P36" s="403"/>
      <c r="Q36" s="238">
        <v>179746</v>
      </c>
      <c r="R36" s="239" t="s">
        <v>399</v>
      </c>
      <c r="S36" s="230"/>
      <c r="T36" s="230"/>
      <c r="U36" s="230"/>
      <c r="V36" s="230"/>
      <c r="W36" s="230"/>
      <c r="X36" s="230"/>
    </row>
    <row r="37" spans="1:24" x14ac:dyDescent="0.2">
      <c r="A37" s="223" t="s">
        <v>178</v>
      </c>
      <c r="C37" s="236"/>
      <c r="D37" s="237"/>
      <c r="E37" s="237"/>
      <c r="F37" s="19" t="s">
        <v>35</v>
      </c>
      <c r="G37" s="19"/>
      <c r="H37" s="237"/>
      <c r="I37" s="19"/>
      <c r="J37" s="19"/>
      <c r="K37" s="19"/>
      <c r="L37" s="237"/>
      <c r="M37" s="237"/>
      <c r="N37" s="237"/>
      <c r="O37" s="402"/>
      <c r="P37" s="403"/>
      <c r="Q37" s="240">
        <v>360602</v>
      </c>
      <c r="R37" s="241" t="s">
        <v>399</v>
      </c>
      <c r="S37" s="236"/>
      <c r="T37" s="237"/>
      <c r="U37" s="237"/>
      <c r="V37" s="237"/>
      <c r="W37" s="237"/>
      <c r="X37" s="237"/>
    </row>
    <row r="38" spans="1:24" x14ac:dyDescent="0.2">
      <c r="A38" s="223" t="s">
        <v>134</v>
      </c>
      <c r="C38" s="242"/>
      <c r="D38" s="243" t="s">
        <v>135</v>
      </c>
      <c r="E38" s="243"/>
      <c r="F38" s="244"/>
      <c r="G38" s="244"/>
      <c r="H38" s="243"/>
      <c r="I38" s="244"/>
      <c r="J38" s="244"/>
      <c r="K38" s="244"/>
      <c r="L38" s="243"/>
      <c r="M38" s="243"/>
      <c r="N38" s="243"/>
      <c r="O38" s="245"/>
      <c r="P38" s="245"/>
      <c r="Q38" s="246">
        <v>-4883187</v>
      </c>
      <c r="R38" s="247" t="s">
        <v>399</v>
      </c>
      <c r="S38" s="237"/>
      <c r="T38" s="237"/>
      <c r="U38" s="237"/>
      <c r="V38" s="237"/>
      <c r="W38" s="237"/>
      <c r="X38" s="237"/>
    </row>
    <row r="39" spans="1:24" x14ac:dyDescent="0.2">
      <c r="A39" s="223" t="s">
        <v>181</v>
      </c>
      <c r="C39" s="236"/>
      <c r="D39" s="237"/>
      <c r="E39" s="19" t="s">
        <v>182</v>
      </c>
      <c r="F39" s="19"/>
      <c r="G39" s="19"/>
      <c r="H39" s="237"/>
      <c r="I39" s="19"/>
      <c r="J39" s="19"/>
      <c r="K39" s="19"/>
      <c r="L39" s="237"/>
      <c r="M39" s="237"/>
      <c r="N39" s="237"/>
      <c r="O39" s="248"/>
      <c r="P39" s="248"/>
      <c r="Q39" s="238">
        <v>1639</v>
      </c>
      <c r="R39" s="249" t="s">
        <v>399</v>
      </c>
      <c r="S39" s="237"/>
      <c r="T39" s="237"/>
      <c r="U39" s="237"/>
      <c r="V39" s="237"/>
      <c r="W39" s="237"/>
      <c r="X39" s="237"/>
    </row>
    <row r="40" spans="1:24" x14ac:dyDescent="0.2">
      <c r="A40" s="223" t="s">
        <v>183</v>
      </c>
      <c r="C40" s="236"/>
      <c r="D40" s="237"/>
      <c r="E40" s="19"/>
      <c r="F40" s="19" t="s">
        <v>184</v>
      </c>
      <c r="G40" s="19"/>
      <c r="H40" s="237"/>
      <c r="I40" s="19"/>
      <c r="J40" s="19"/>
      <c r="K40" s="19"/>
      <c r="L40" s="237"/>
      <c r="M40" s="237"/>
      <c r="N40" s="237"/>
      <c r="O40" s="248"/>
      <c r="P40" s="248"/>
      <c r="Q40" s="238" t="s">
        <v>11</v>
      </c>
      <c r="R40" s="239" t="s">
        <v>399</v>
      </c>
      <c r="S40" s="237"/>
      <c r="T40" s="237"/>
      <c r="U40" s="237"/>
      <c r="V40" s="237"/>
      <c r="W40" s="237"/>
      <c r="X40" s="237"/>
    </row>
    <row r="41" spans="1:24" x14ac:dyDescent="0.2">
      <c r="A41" s="223" t="s">
        <v>185</v>
      </c>
      <c r="C41" s="236"/>
      <c r="D41" s="237"/>
      <c r="E41" s="237"/>
      <c r="F41" s="237" t="s">
        <v>186</v>
      </c>
      <c r="G41" s="237"/>
      <c r="H41" s="19"/>
      <c r="I41" s="237"/>
      <c r="J41" s="19"/>
      <c r="K41" s="19"/>
      <c r="L41" s="19"/>
      <c r="M41" s="19"/>
      <c r="N41" s="237"/>
      <c r="O41" s="237"/>
      <c r="P41" s="237"/>
      <c r="Q41" s="238">
        <v>1499</v>
      </c>
      <c r="R41" s="239" t="s">
        <v>399</v>
      </c>
      <c r="S41" s="230"/>
      <c r="T41" s="230"/>
      <c r="U41" s="230"/>
      <c r="V41" s="230"/>
      <c r="W41" s="230"/>
      <c r="X41" s="230"/>
    </row>
    <row r="42" spans="1:24" x14ac:dyDescent="0.2">
      <c r="A42" s="223" t="s">
        <v>187</v>
      </c>
      <c r="C42" s="236"/>
      <c r="D42" s="237"/>
      <c r="E42" s="237"/>
      <c r="F42" s="19" t="s">
        <v>188</v>
      </c>
      <c r="G42" s="19"/>
      <c r="H42" s="19"/>
      <c r="I42" s="19"/>
      <c r="J42" s="19"/>
      <c r="K42" s="19"/>
      <c r="L42" s="19"/>
      <c r="M42" s="19"/>
      <c r="N42" s="237"/>
      <c r="O42" s="237"/>
      <c r="P42" s="237"/>
      <c r="Q42" s="238" t="s">
        <v>11</v>
      </c>
      <c r="R42" s="239" t="s">
        <v>399</v>
      </c>
      <c r="S42" s="230"/>
      <c r="T42" s="230"/>
      <c r="U42" s="230"/>
      <c r="V42" s="230"/>
      <c r="W42" s="230"/>
      <c r="X42" s="230"/>
    </row>
    <row r="43" spans="1:24" x14ac:dyDescent="0.2">
      <c r="A43" s="223" t="s">
        <v>189</v>
      </c>
      <c r="C43" s="236"/>
      <c r="D43" s="237"/>
      <c r="E43" s="237"/>
      <c r="F43" s="19" t="s">
        <v>35</v>
      </c>
      <c r="G43" s="19"/>
      <c r="H43" s="19"/>
      <c r="I43" s="19"/>
      <c r="J43" s="19"/>
      <c r="K43" s="19"/>
      <c r="L43" s="19"/>
      <c r="M43" s="19"/>
      <c r="N43" s="237"/>
      <c r="O43" s="237"/>
      <c r="P43" s="237"/>
      <c r="Q43" s="238">
        <v>140</v>
      </c>
      <c r="R43" s="239" t="s">
        <v>399</v>
      </c>
      <c r="S43" s="230"/>
      <c r="T43" s="230"/>
      <c r="U43" s="230"/>
      <c r="V43" s="230"/>
      <c r="W43" s="230"/>
      <c r="X43" s="230"/>
    </row>
    <row r="44" spans="1:24" ht="13.8" thickBot="1" x14ac:dyDescent="0.25">
      <c r="A44" s="223" t="s">
        <v>190</v>
      </c>
      <c r="C44" s="236"/>
      <c r="D44" s="237"/>
      <c r="E44" s="19" t="s">
        <v>191</v>
      </c>
      <c r="F44" s="19"/>
      <c r="G44" s="19"/>
      <c r="H44" s="19"/>
      <c r="I44" s="19"/>
      <c r="J44" s="19"/>
      <c r="K44" s="19"/>
      <c r="L44" s="19"/>
      <c r="M44" s="19"/>
      <c r="N44" s="237"/>
      <c r="O44" s="237"/>
      <c r="P44" s="237"/>
      <c r="Q44" s="238">
        <v>2779</v>
      </c>
      <c r="R44" s="249" t="s">
        <v>399</v>
      </c>
      <c r="S44" s="230"/>
      <c r="T44" s="230"/>
      <c r="U44" s="230"/>
      <c r="V44" s="230"/>
      <c r="W44" s="230"/>
      <c r="X44" s="230"/>
    </row>
    <row r="45" spans="1:24" x14ac:dyDescent="0.2">
      <c r="A45" s="223" t="s">
        <v>192</v>
      </c>
      <c r="C45" s="236"/>
      <c r="D45" s="237"/>
      <c r="E45" s="237"/>
      <c r="F45" s="19" t="s">
        <v>193</v>
      </c>
      <c r="G45" s="19"/>
      <c r="H45" s="19"/>
      <c r="I45" s="19"/>
      <c r="J45" s="19"/>
      <c r="K45" s="19"/>
      <c r="L45" s="237"/>
      <c r="M45" s="237"/>
      <c r="N45" s="237"/>
      <c r="O45" s="402"/>
      <c r="P45" s="403"/>
      <c r="Q45" s="238">
        <v>2779</v>
      </c>
      <c r="R45" s="239" t="s">
        <v>399</v>
      </c>
      <c r="S45" s="411" t="s">
        <v>317</v>
      </c>
      <c r="T45" s="412"/>
      <c r="U45" s="412"/>
      <c r="V45" s="412"/>
      <c r="W45" s="412"/>
      <c r="X45" s="413"/>
    </row>
    <row r="46" spans="1:24" ht="13.8" thickBot="1" x14ac:dyDescent="0.25">
      <c r="A46" s="223" t="s">
        <v>194</v>
      </c>
      <c r="C46" s="250"/>
      <c r="D46" s="251"/>
      <c r="E46" s="251"/>
      <c r="F46" s="252" t="s">
        <v>35</v>
      </c>
      <c r="G46" s="252"/>
      <c r="H46" s="252"/>
      <c r="I46" s="252"/>
      <c r="J46" s="252"/>
      <c r="K46" s="252"/>
      <c r="L46" s="251"/>
      <c r="M46" s="251"/>
      <c r="N46" s="251"/>
      <c r="O46" s="414"/>
      <c r="P46" s="415"/>
      <c r="Q46" s="238" t="s">
        <v>11</v>
      </c>
      <c r="R46" s="239" t="s">
        <v>399</v>
      </c>
      <c r="S46" s="416" t="s">
        <v>129</v>
      </c>
      <c r="T46" s="417"/>
      <c r="U46" s="418" t="s">
        <v>131</v>
      </c>
      <c r="V46" s="417"/>
      <c r="W46" s="418" t="s">
        <v>133</v>
      </c>
      <c r="X46" s="419"/>
    </row>
    <row r="47" spans="1:24" x14ac:dyDescent="0.2">
      <c r="A47" s="223" t="s">
        <v>197</v>
      </c>
      <c r="C47" s="242"/>
      <c r="D47" s="243" t="s">
        <v>180</v>
      </c>
      <c r="E47" s="243"/>
      <c r="F47" s="244"/>
      <c r="G47" s="244"/>
      <c r="H47" s="244"/>
      <c r="I47" s="244"/>
      <c r="J47" s="244"/>
      <c r="K47" s="244"/>
      <c r="L47" s="244"/>
      <c r="M47" s="244"/>
      <c r="N47" s="243"/>
      <c r="O47" s="243"/>
      <c r="P47" s="243"/>
      <c r="Q47" s="246">
        <v>-4882047</v>
      </c>
      <c r="R47" s="253" t="s">
        <v>399</v>
      </c>
      <c r="S47" s="424"/>
      <c r="T47" s="425"/>
      <c r="U47" s="254">
        <v>-4873162</v>
      </c>
      <c r="V47" s="255" t="s">
        <v>399</v>
      </c>
      <c r="W47" s="256">
        <v>-8885</v>
      </c>
      <c r="X47" s="257" t="s">
        <v>399</v>
      </c>
    </row>
    <row r="48" spans="1:24" x14ac:dyDescent="0.2">
      <c r="A48" s="223" t="s">
        <v>199</v>
      </c>
      <c r="C48" s="236"/>
      <c r="D48" s="237" t="s">
        <v>200</v>
      </c>
      <c r="E48" s="237"/>
      <c r="F48" s="237"/>
      <c r="G48" s="237"/>
      <c r="H48" s="237"/>
      <c r="I48" s="237"/>
      <c r="J48" s="237"/>
      <c r="K48" s="237"/>
      <c r="L48" s="237"/>
      <c r="M48" s="19"/>
      <c r="N48" s="237"/>
      <c r="O48" s="237"/>
      <c r="P48" s="258"/>
      <c r="Q48" s="259">
        <v>4645530</v>
      </c>
      <c r="R48" s="260" t="s">
        <v>399</v>
      </c>
      <c r="S48" s="426"/>
      <c r="T48" s="427"/>
      <c r="U48" s="261">
        <v>4630099</v>
      </c>
      <c r="V48" s="262" t="s">
        <v>399</v>
      </c>
      <c r="W48" s="263">
        <v>15431</v>
      </c>
      <c r="X48" s="264" t="s">
        <v>399</v>
      </c>
    </row>
    <row r="49" spans="1:24" x14ac:dyDescent="0.2">
      <c r="A49" s="223" t="s">
        <v>201</v>
      </c>
      <c r="C49" s="236"/>
      <c r="D49" s="237"/>
      <c r="E49" s="237" t="s">
        <v>202</v>
      </c>
      <c r="F49" s="237"/>
      <c r="G49" s="109"/>
      <c r="H49" s="109"/>
      <c r="I49" s="109"/>
      <c r="J49" s="109"/>
      <c r="K49" s="109"/>
      <c r="L49" s="237"/>
      <c r="M49" s="19"/>
      <c r="N49" s="237"/>
      <c r="O49" s="237"/>
      <c r="P49" s="258"/>
      <c r="Q49" s="261">
        <v>3214858</v>
      </c>
      <c r="R49" s="265" t="s">
        <v>399</v>
      </c>
      <c r="S49" s="428"/>
      <c r="T49" s="429"/>
      <c r="U49" s="261">
        <v>3214858</v>
      </c>
      <c r="V49" s="262" t="s">
        <v>399</v>
      </c>
      <c r="W49" s="238" t="s">
        <v>11</v>
      </c>
      <c r="X49" s="266" t="s">
        <v>399</v>
      </c>
    </row>
    <row r="50" spans="1:24" x14ac:dyDescent="0.2">
      <c r="A50" s="223" t="s">
        <v>203</v>
      </c>
      <c r="C50" s="250"/>
      <c r="D50" s="237"/>
      <c r="E50" s="237" t="s">
        <v>204</v>
      </c>
      <c r="F50" s="127"/>
      <c r="G50" s="127"/>
      <c r="H50" s="127"/>
      <c r="I50" s="127"/>
      <c r="J50" s="127"/>
      <c r="K50" s="127"/>
      <c r="L50" s="237"/>
      <c r="M50" s="19"/>
      <c r="N50" s="237"/>
      <c r="O50" s="237"/>
      <c r="P50" s="258"/>
      <c r="Q50" s="267">
        <v>1430672</v>
      </c>
      <c r="R50" s="268" t="s">
        <v>399</v>
      </c>
      <c r="S50" s="430"/>
      <c r="T50" s="431"/>
      <c r="U50" s="261">
        <v>1415241</v>
      </c>
      <c r="V50" s="262" t="s">
        <v>399</v>
      </c>
      <c r="W50" s="238">
        <v>15431</v>
      </c>
      <c r="X50" s="266" t="s">
        <v>399</v>
      </c>
    </row>
    <row r="51" spans="1:24" x14ac:dyDescent="0.2">
      <c r="A51" s="223" t="s">
        <v>205</v>
      </c>
      <c r="C51" s="242"/>
      <c r="D51" s="243" t="s">
        <v>206</v>
      </c>
      <c r="E51" s="243"/>
      <c r="F51" s="119"/>
      <c r="G51" s="119"/>
      <c r="H51" s="119"/>
      <c r="I51" s="269"/>
      <c r="J51" s="269"/>
      <c r="K51" s="269"/>
      <c r="L51" s="243"/>
      <c r="M51" s="243"/>
      <c r="N51" s="243"/>
      <c r="O51" s="243"/>
      <c r="P51" s="270"/>
      <c r="Q51" s="246">
        <v>-236517</v>
      </c>
      <c r="R51" s="253" t="s">
        <v>399</v>
      </c>
      <c r="S51" s="432"/>
      <c r="T51" s="433"/>
      <c r="U51" s="246">
        <v>-243063</v>
      </c>
      <c r="V51" s="271" t="s">
        <v>399</v>
      </c>
      <c r="W51" s="246">
        <v>6546</v>
      </c>
      <c r="X51" s="253" t="s">
        <v>399</v>
      </c>
    </row>
    <row r="52" spans="1:24" x14ac:dyDescent="0.2">
      <c r="A52" s="223" t="s">
        <v>207</v>
      </c>
      <c r="C52" s="236"/>
      <c r="D52" s="237" t="s">
        <v>326</v>
      </c>
      <c r="E52" s="237"/>
      <c r="F52" s="127"/>
      <c r="G52" s="127"/>
      <c r="H52" s="127"/>
      <c r="I52" s="109"/>
      <c r="J52" s="109"/>
      <c r="K52" s="109"/>
      <c r="L52" s="237"/>
      <c r="M52" s="237"/>
      <c r="N52" s="237"/>
      <c r="O52" s="237"/>
      <c r="P52" s="258"/>
      <c r="Q52" s="420"/>
      <c r="R52" s="421"/>
      <c r="S52" s="272" t="s">
        <v>11</v>
      </c>
      <c r="T52" s="273" t="s">
        <v>399</v>
      </c>
      <c r="U52" s="261" t="s">
        <v>11</v>
      </c>
      <c r="V52" s="262" t="s">
        <v>399</v>
      </c>
      <c r="W52" s="422"/>
      <c r="X52" s="423"/>
    </row>
    <row r="53" spans="1:24" x14ac:dyDescent="0.2">
      <c r="A53" s="223" t="s">
        <v>208</v>
      </c>
      <c r="C53" s="236"/>
      <c r="D53" s="237"/>
      <c r="E53" s="127" t="s">
        <v>209</v>
      </c>
      <c r="F53" s="127"/>
      <c r="G53" s="127"/>
      <c r="H53" s="109"/>
      <c r="I53" s="109"/>
      <c r="J53" s="109"/>
      <c r="K53" s="109"/>
      <c r="L53" s="237"/>
      <c r="M53" s="237"/>
      <c r="N53" s="237"/>
      <c r="O53" s="237"/>
      <c r="P53" s="258"/>
      <c r="Q53" s="420"/>
      <c r="R53" s="421"/>
      <c r="S53" s="274" t="s">
        <v>11</v>
      </c>
      <c r="T53" s="275" t="s">
        <v>399</v>
      </c>
      <c r="U53" s="261" t="s">
        <v>11</v>
      </c>
      <c r="V53" s="262" t="s">
        <v>399</v>
      </c>
      <c r="W53" s="422"/>
      <c r="X53" s="423"/>
    </row>
    <row r="54" spans="1:24" x14ac:dyDescent="0.2">
      <c r="A54" s="223" t="s">
        <v>210</v>
      </c>
      <c r="C54" s="236"/>
      <c r="D54" s="237"/>
      <c r="E54" s="127" t="s">
        <v>211</v>
      </c>
      <c r="F54" s="127"/>
      <c r="G54" s="127"/>
      <c r="H54" s="127"/>
      <c r="I54" s="109"/>
      <c r="J54" s="109"/>
      <c r="K54" s="109"/>
      <c r="L54" s="237"/>
      <c r="M54" s="237"/>
      <c r="N54" s="237"/>
      <c r="O54" s="237"/>
      <c r="P54" s="258"/>
      <c r="Q54" s="420"/>
      <c r="R54" s="421"/>
      <c r="S54" s="274" t="s">
        <v>11</v>
      </c>
      <c r="T54" s="275" t="s">
        <v>399</v>
      </c>
      <c r="U54" s="261" t="s">
        <v>11</v>
      </c>
      <c r="V54" s="262" t="s">
        <v>399</v>
      </c>
      <c r="W54" s="422"/>
      <c r="X54" s="423"/>
    </row>
    <row r="55" spans="1:24" x14ac:dyDescent="0.2">
      <c r="A55" s="223" t="s">
        <v>212</v>
      </c>
      <c r="C55" s="236"/>
      <c r="D55" s="237"/>
      <c r="E55" s="127" t="s">
        <v>213</v>
      </c>
      <c r="F55" s="127"/>
      <c r="G55" s="127"/>
      <c r="H55" s="127"/>
      <c r="I55" s="109"/>
      <c r="J55" s="109"/>
      <c r="K55" s="109"/>
      <c r="L55" s="237"/>
      <c r="M55" s="237"/>
      <c r="N55" s="237"/>
      <c r="O55" s="237"/>
      <c r="P55" s="258"/>
      <c r="Q55" s="420"/>
      <c r="R55" s="421"/>
      <c r="S55" s="274" t="s">
        <v>11</v>
      </c>
      <c r="T55" s="275" t="s">
        <v>399</v>
      </c>
      <c r="U55" s="261" t="s">
        <v>11</v>
      </c>
      <c r="V55" s="262" t="s">
        <v>399</v>
      </c>
      <c r="W55" s="422"/>
      <c r="X55" s="423"/>
    </row>
    <row r="56" spans="1:24" x14ac:dyDescent="0.2">
      <c r="A56" s="223" t="s">
        <v>214</v>
      </c>
      <c r="C56" s="236"/>
      <c r="D56" s="237"/>
      <c r="E56" s="127" t="s">
        <v>215</v>
      </c>
      <c r="F56" s="127"/>
      <c r="G56" s="127"/>
      <c r="H56" s="127"/>
      <c r="I56" s="109"/>
      <c r="J56" s="20"/>
      <c r="K56" s="109"/>
      <c r="L56" s="237"/>
      <c r="M56" s="237"/>
      <c r="N56" s="237"/>
      <c r="O56" s="237"/>
      <c r="P56" s="258"/>
      <c r="Q56" s="420"/>
      <c r="R56" s="421"/>
      <c r="S56" s="274" t="s">
        <v>11</v>
      </c>
      <c r="T56" s="275" t="s">
        <v>399</v>
      </c>
      <c r="U56" s="261" t="s">
        <v>11</v>
      </c>
      <c r="V56" s="262" t="s">
        <v>399</v>
      </c>
      <c r="W56" s="422"/>
      <c r="X56" s="423"/>
    </row>
    <row r="57" spans="1:24" x14ac:dyDescent="0.2">
      <c r="A57" s="223" t="s">
        <v>216</v>
      </c>
      <c r="C57" s="236"/>
      <c r="D57" s="237" t="s">
        <v>217</v>
      </c>
      <c r="E57" s="237"/>
      <c r="F57" s="127"/>
      <c r="G57" s="109"/>
      <c r="H57" s="109"/>
      <c r="I57" s="109"/>
      <c r="J57" s="109"/>
      <c r="K57" s="109"/>
      <c r="L57" s="237"/>
      <c r="M57" s="237"/>
      <c r="N57" s="237"/>
      <c r="O57" s="237"/>
      <c r="P57" s="258"/>
      <c r="Q57" s="261" t="s">
        <v>11</v>
      </c>
      <c r="R57" s="265" t="s">
        <v>399</v>
      </c>
      <c r="S57" s="274" t="s">
        <v>11</v>
      </c>
      <c r="T57" s="275" t="s">
        <v>399</v>
      </c>
      <c r="U57" s="434"/>
      <c r="V57" s="435"/>
      <c r="W57" s="422"/>
      <c r="X57" s="423"/>
    </row>
    <row r="58" spans="1:24" x14ac:dyDescent="0.2">
      <c r="A58" s="223" t="s">
        <v>218</v>
      </c>
      <c r="C58" s="236"/>
      <c r="D58" s="237" t="s">
        <v>219</v>
      </c>
      <c r="E58" s="237"/>
      <c r="F58" s="127"/>
      <c r="G58" s="127"/>
      <c r="H58" s="109"/>
      <c r="I58" s="109"/>
      <c r="J58" s="109"/>
      <c r="K58" s="109"/>
      <c r="L58" s="237"/>
      <c r="M58" s="248"/>
      <c r="N58" s="248"/>
      <c r="O58" s="248"/>
      <c r="P58" s="276"/>
      <c r="Q58" s="261">
        <v>7823</v>
      </c>
      <c r="R58" s="265" t="s">
        <v>399</v>
      </c>
      <c r="S58" s="274" t="s">
        <v>11</v>
      </c>
      <c r="T58" s="275" t="s">
        <v>399</v>
      </c>
      <c r="U58" s="434"/>
      <c r="V58" s="435"/>
      <c r="W58" s="422"/>
      <c r="X58" s="423"/>
    </row>
    <row r="59" spans="1:24" x14ac:dyDescent="0.2">
      <c r="A59" s="223" t="s">
        <v>327</v>
      </c>
      <c r="C59" s="236"/>
      <c r="D59" s="127" t="s">
        <v>220</v>
      </c>
      <c r="E59" s="237"/>
      <c r="F59" s="127"/>
      <c r="G59" s="127"/>
      <c r="H59" s="109"/>
      <c r="I59" s="109"/>
      <c r="J59" s="109"/>
      <c r="K59" s="109"/>
      <c r="L59" s="237"/>
      <c r="M59" s="248"/>
      <c r="N59" s="248"/>
      <c r="O59" s="248"/>
      <c r="P59" s="276"/>
      <c r="Q59" s="261" t="s">
        <v>11</v>
      </c>
      <c r="R59" s="265" t="s">
        <v>399</v>
      </c>
      <c r="S59" s="436"/>
      <c r="T59" s="437"/>
      <c r="U59" s="434"/>
      <c r="V59" s="435"/>
      <c r="W59" s="261" t="s">
        <v>11</v>
      </c>
      <c r="X59" s="265" t="s">
        <v>399</v>
      </c>
    </row>
    <row r="60" spans="1:24" x14ac:dyDescent="0.2">
      <c r="A60" s="223" t="s">
        <v>328</v>
      </c>
      <c r="C60" s="236"/>
      <c r="D60" s="127" t="s">
        <v>221</v>
      </c>
      <c r="E60" s="237"/>
      <c r="F60" s="127"/>
      <c r="G60" s="127"/>
      <c r="H60" s="109"/>
      <c r="I60" s="109"/>
      <c r="J60" s="109"/>
      <c r="K60" s="109"/>
      <c r="L60" s="237"/>
      <c r="M60" s="248"/>
      <c r="N60" s="248"/>
      <c r="O60" s="248"/>
      <c r="P60" s="276"/>
      <c r="Q60" s="261" t="s">
        <v>11</v>
      </c>
      <c r="R60" s="265" t="s">
        <v>399</v>
      </c>
      <c r="S60" s="436"/>
      <c r="T60" s="437"/>
      <c r="U60" s="434"/>
      <c r="V60" s="435"/>
      <c r="W60" s="261" t="s">
        <v>11</v>
      </c>
      <c r="X60" s="265" t="s">
        <v>399</v>
      </c>
    </row>
    <row r="61" spans="1:24" x14ac:dyDescent="0.2">
      <c r="A61" s="223" t="s">
        <v>223</v>
      </c>
      <c r="C61" s="250"/>
      <c r="D61" s="251" t="s">
        <v>35</v>
      </c>
      <c r="E61" s="251"/>
      <c r="F61" s="111"/>
      <c r="G61" s="111"/>
      <c r="H61" s="111"/>
      <c r="I61" s="129"/>
      <c r="J61" s="129"/>
      <c r="K61" s="129"/>
      <c r="L61" s="251"/>
      <c r="M61" s="251"/>
      <c r="N61" s="251"/>
      <c r="O61" s="251"/>
      <c r="P61" s="277"/>
      <c r="Q61" s="261" t="s">
        <v>11</v>
      </c>
      <c r="R61" s="265" t="s">
        <v>399</v>
      </c>
      <c r="S61" s="274" t="s">
        <v>11</v>
      </c>
      <c r="T61" s="275" t="s">
        <v>399</v>
      </c>
      <c r="U61" s="261" t="s">
        <v>11</v>
      </c>
      <c r="V61" s="262" t="s">
        <v>399</v>
      </c>
      <c r="W61" s="422"/>
      <c r="X61" s="423"/>
    </row>
    <row r="62" spans="1:24" x14ac:dyDescent="0.2">
      <c r="A62" s="223" t="s">
        <v>224</v>
      </c>
      <c r="C62" s="278" t="s">
        <v>225</v>
      </c>
      <c r="D62" s="279"/>
      <c r="E62" s="279"/>
      <c r="F62" s="280"/>
      <c r="G62" s="280"/>
      <c r="H62" s="281"/>
      <c r="I62" s="281"/>
      <c r="J62" s="282"/>
      <c r="K62" s="281"/>
      <c r="L62" s="279"/>
      <c r="M62" s="279"/>
      <c r="N62" s="279"/>
      <c r="O62" s="279"/>
      <c r="P62" s="283"/>
      <c r="Q62" s="284">
        <v>-228694</v>
      </c>
      <c r="R62" s="285" t="s">
        <v>399</v>
      </c>
      <c r="S62" s="286">
        <v>-553665</v>
      </c>
      <c r="T62" s="287" t="s">
        <v>409</v>
      </c>
      <c r="U62" s="284">
        <v>318425</v>
      </c>
      <c r="V62" s="287" t="s">
        <v>399</v>
      </c>
      <c r="W62" s="246">
        <v>6546</v>
      </c>
      <c r="X62" s="253" t="s">
        <v>399</v>
      </c>
    </row>
    <row r="63" spans="1:24" ht="13.8" thickBot="1" x14ac:dyDescent="0.25">
      <c r="A63" s="223" t="s">
        <v>195</v>
      </c>
      <c r="C63" s="288" t="s">
        <v>196</v>
      </c>
      <c r="D63" s="289"/>
      <c r="E63" s="289"/>
      <c r="F63" s="132"/>
      <c r="G63" s="132"/>
      <c r="H63" s="133"/>
      <c r="I63" s="133"/>
      <c r="J63" s="134"/>
      <c r="K63" s="133"/>
      <c r="L63" s="289"/>
      <c r="M63" s="289"/>
      <c r="N63" s="289"/>
      <c r="O63" s="289"/>
      <c r="P63" s="289"/>
      <c r="Q63" s="290">
        <v>22061648</v>
      </c>
      <c r="R63" s="291" t="s">
        <v>399</v>
      </c>
      <c r="S63" s="292">
        <v>27454958</v>
      </c>
      <c r="T63" s="293" t="s">
        <v>399</v>
      </c>
      <c r="U63" s="290">
        <v>-5382220</v>
      </c>
      <c r="V63" s="293" t="s">
        <v>399</v>
      </c>
      <c r="W63" s="294">
        <v>-11090</v>
      </c>
      <c r="X63" s="295" t="s">
        <v>399</v>
      </c>
    </row>
    <row r="64" spans="1:24" ht="13.8" thickBot="1" x14ac:dyDescent="0.25">
      <c r="A64" s="223" t="s">
        <v>226</v>
      </c>
      <c r="C64" s="296" t="s">
        <v>227</v>
      </c>
      <c r="D64" s="297"/>
      <c r="E64" s="298"/>
      <c r="F64" s="298"/>
      <c r="G64" s="298"/>
      <c r="H64" s="298"/>
      <c r="I64" s="298"/>
      <c r="J64" s="298"/>
      <c r="K64" s="298"/>
      <c r="L64" s="298"/>
      <c r="M64" s="298"/>
      <c r="N64" s="298"/>
      <c r="O64" s="298"/>
      <c r="P64" s="298"/>
      <c r="Q64" s="299">
        <v>21832954</v>
      </c>
      <c r="R64" s="300" t="s">
        <v>399</v>
      </c>
      <c r="S64" s="301">
        <v>26901292</v>
      </c>
      <c r="T64" s="302" t="s">
        <v>399</v>
      </c>
      <c r="U64" s="299">
        <v>-5063795</v>
      </c>
      <c r="V64" s="302" t="s">
        <v>399</v>
      </c>
      <c r="W64" s="303">
        <v>-4543</v>
      </c>
      <c r="X64" s="304" t="s">
        <v>409</v>
      </c>
    </row>
    <row r="65" spans="1:22" s="306" customFormat="1" ht="12" customHeight="1" x14ac:dyDescent="0.2">
      <c r="A65" s="305"/>
      <c r="Q65" s="307"/>
      <c r="R65" s="308"/>
      <c r="S65" s="308"/>
      <c r="T65" s="308"/>
      <c r="U65" s="308"/>
      <c r="V65" s="309"/>
    </row>
    <row r="66" spans="1:22" s="306" customFormat="1" x14ac:dyDescent="0.2">
      <c r="A66" s="305"/>
      <c r="C66" s="310"/>
      <c r="D66" s="310" t="s">
        <v>322</v>
      </c>
      <c r="E66" s="307"/>
      <c r="F66" s="311"/>
      <c r="G66" s="307"/>
      <c r="H66" s="307"/>
      <c r="I66" s="312"/>
      <c r="J66" s="312"/>
      <c r="K66" s="311"/>
      <c r="L66" s="311"/>
      <c r="M66" s="311"/>
      <c r="N66" s="181"/>
      <c r="O66" s="181"/>
      <c r="P66" s="181"/>
      <c r="Q66" s="313"/>
      <c r="R66" s="56"/>
      <c r="S66" s="56"/>
      <c r="T66" s="56"/>
      <c r="U66" s="56"/>
    </row>
  </sheetData>
  <mergeCells count="38">
    <mergeCell ref="W61:X61"/>
    <mergeCell ref="S59:T59"/>
    <mergeCell ref="U59:V59"/>
    <mergeCell ref="S60:T60"/>
    <mergeCell ref="U60:V60"/>
    <mergeCell ref="Q56:R56"/>
    <mergeCell ref="W56:X56"/>
    <mergeCell ref="U57:V57"/>
    <mergeCell ref="W57:X57"/>
    <mergeCell ref="U58:V58"/>
    <mergeCell ref="W58:X58"/>
    <mergeCell ref="Q55:R55"/>
    <mergeCell ref="W55:X55"/>
    <mergeCell ref="S47:T47"/>
    <mergeCell ref="S48:T48"/>
    <mergeCell ref="S49:T49"/>
    <mergeCell ref="S50:T50"/>
    <mergeCell ref="S51:T51"/>
    <mergeCell ref="Q52:R52"/>
    <mergeCell ref="W52:X52"/>
    <mergeCell ref="Q53:R53"/>
    <mergeCell ref="W53:X53"/>
    <mergeCell ref="Q54:R54"/>
    <mergeCell ref="W54:X54"/>
    <mergeCell ref="O36:P36"/>
    <mergeCell ref="O37:P37"/>
    <mergeCell ref="O45:P45"/>
    <mergeCell ref="S45:X45"/>
    <mergeCell ref="O46:P46"/>
    <mergeCell ref="S46:T46"/>
    <mergeCell ref="U46:V46"/>
    <mergeCell ref="W46:X46"/>
    <mergeCell ref="O35:P35"/>
    <mergeCell ref="C9:X9"/>
    <mergeCell ref="C10:X10"/>
    <mergeCell ref="C11:X11"/>
    <mergeCell ref="C13:P13"/>
    <mergeCell ref="Q13:R13"/>
  </mergeCells>
  <phoneticPr fontId="11"/>
  <pageMargins left="0.70866141732283472" right="0.70866141732283472" top="0.39370078740157477" bottom="0.39370078740157477"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4"/>
  <sheetViews>
    <sheetView workbookViewId="0"/>
  </sheetViews>
  <sheetFormatPr defaultRowHeight="13.2" x14ac:dyDescent="0.2"/>
  <cols>
    <col min="1" max="1" width="88.88671875" style="314" customWidth="1"/>
  </cols>
  <sheetData>
    <row r="2" spans="1:1" x14ac:dyDescent="0.2">
      <c r="A2" s="319" t="s">
        <v>339</v>
      </c>
    </row>
    <row r="3" spans="1:1" x14ac:dyDescent="0.2">
      <c r="A3" s="320" t="s">
        <v>340</v>
      </c>
    </row>
    <row r="4" spans="1:1" ht="52.8" x14ac:dyDescent="0.2">
      <c r="A4" s="321" t="s">
        <v>423</v>
      </c>
    </row>
    <row r="5" spans="1:1" x14ac:dyDescent="0.2">
      <c r="A5" s="320" t="s">
        <v>341</v>
      </c>
    </row>
    <row r="6" spans="1:1" ht="66" x14ac:dyDescent="0.2">
      <c r="A6" s="321" t="s">
        <v>424</v>
      </c>
    </row>
    <row r="7" spans="1:1" x14ac:dyDescent="0.2">
      <c r="A7" s="320" t="s">
        <v>342</v>
      </c>
    </row>
    <row r="8" spans="1:1" ht="26.4" x14ac:dyDescent="0.2">
      <c r="A8" s="321" t="s">
        <v>425</v>
      </c>
    </row>
    <row r="9" spans="1:1" x14ac:dyDescent="0.2">
      <c r="A9" s="320" t="s">
        <v>343</v>
      </c>
    </row>
    <row r="10" spans="1:1" ht="145.19999999999999" x14ac:dyDescent="0.2">
      <c r="A10" s="321" t="s">
        <v>426</v>
      </c>
    </row>
    <row r="11" spans="1:1" x14ac:dyDescent="0.2">
      <c r="A11" s="320" t="s">
        <v>344</v>
      </c>
    </row>
    <row r="12" spans="1:1" ht="26.4" x14ac:dyDescent="0.2">
      <c r="A12" s="321" t="s">
        <v>345</v>
      </c>
    </row>
    <row r="13" spans="1:1" x14ac:dyDescent="0.2">
      <c r="A13" s="320" t="s">
        <v>346</v>
      </c>
    </row>
    <row r="14" spans="1:1" x14ac:dyDescent="0.2">
      <c r="A14" s="321" t="s">
        <v>347</v>
      </c>
    </row>
    <row r="15" spans="1:1" x14ac:dyDescent="0.2">
      <c r="A15" s="320" t="s">
        <v>348</v>
      </c>
    </row>
    <row r="16" spans="1:1" ht="26.4" x14ac:dyDescent="0.2">
      <c r="A16" s="321" t="s">
        <v>427</v>
      </c>
    </row>
    <row r="17" spans="1:1" ht="26.4" x14ac:dyDescent="0.2">
      <c r="A17" s="320" t="s">
        <v>349</v>
      </c>
    </row>
    <row r="18" spans="1:1" x14ac:dyDescent="0.2">
      <c r="A18" s="321" t="s">
        <v>350</v>
      </c>
    </row>
    <row r="19" spans="1:1" x14ac:dyDescent="0.2">
      <c r="A19" s="320" t="s">
        <v>351</v>
      </c>
    </row>
    <row r="20" spans="1:1" x14ac:dyDescent="0.2">
      <c r="A20" s="321" t="s">
        <v>350</v>
      </c>
    </row>
    <row r="22" spans="1:1" x14ac:dyDescent="0.2">
      <c r="A22" s="319" t="s">
        <v>352</v>
      </c>
    </row>
    <row r="23" spans="1:1" ht="26.4" x14ac:dyDescent="0.2">
      <c r="A23" s="320" t="s">
        <v>353</v>
      </c>
    </row>
    <row r="24" spans="1:1" x14ac:dyDescent="0.2">
      <c r="A24" s="321" t="s">
        <v>350</v>
      </c>
    </row>
    <row r="25" spans="1:1" x14ac:dyDescent="0.2">
      <c r="A25" s="320" t="s">
        <v>354</v>
      </c>
    </row>
    <row r="26" spans="1:1" x14ac:dyDescent="0.2">
      <c r="A26" s="321" t="s">
        <v>350</v>
      </c>
    </row>
    <row r="27" spans="1:1" ht="26.4" x14ac:dyDescent="0.2">
      <c r="A27" s="320" t="s">
        <v>355</v>
      </c>
    </row>
    <row r="28" spans="1:1" x14ac:dyDescent="0.2">
      <c r="A28" s="321" t="s">
        <v>350</v>
      </c>
    </row>
    <row r="30" spans="1:1" x14ac:dyDescent="0.2">
      <c r="A30" s="319" t="s">
        <v>356</v>
      </c>
    </row>
    <row r="31" spans="1:1" x14ac:dyDescent="0.2">
      <c r="A31" s="320" t="s">
        <v>357</v>
      </c>
    </row>
    <row r="32" spans="1:1" x14ac:dyDescent="0.2">
      <c r="A32" s="321" t="s">
        <v>350</v>
      </c>
    </row>
    <row r="33" spans="1:1" x14ac:dyDescent="0.2">
      <c r="A33" s="320" t="s">
        <v>358</v>
      </c>
    </row>
    <row r="34" spans="1:1" x14ac:dyDescent="0.2">
      <c r="A34" s="321" t="s">
        <v>350</v>
      </c>
    </row>
    <row r="35" spans="1:1" x14ac:dyDescent="0.2">
      <c r="A35" s="320" t="s">
        <v>359</v>
      </c>
    </row>
    <row r="36" spans="1:1" x14ac:dyDescent="0.2">
      <c r="A36" s="321" t="s">
        <v>350</v>
      </c>
    </row>
    <row r="37" spans="1:1" x14ac:dyDescent="0.2">
      <c r="A37" s="320" t="s">
        <v>360</v>
      </c>
    </row>
    <row r="38" spans="1:1" x14ac:dyDescent="0.2">
      <c r="A38" s="321" t="s">
        <v>350</v>
      </c>
    </row>
    <row r="39" spans="1:1" x14ac:dyDescent="0.2">
      <c r="A39" s="320" t="s">
        <v>361</v>
      </c>
    </row>
    <row r="40" spans="1:1" x14ac:dyDescent="0.2">
      <c r="A40" s="321" t="s">
        <v>350</v>
      </c>
    </row>
    <row r="42" spans="1:1" x14ac:dyDescent="0.2">
      <c r="A42" s="319" t="s">
        <v>362</v>
      </c>
    </row>
    <row r="43" spans="1:1" ht="26.4" x14ac:dyDescent="0.2">
      <c r="A43" s="320" t="s">
        <v>363</v>
      </c>
    </row>
    <row r="44" spans="1:1" x14ac:dyDescent="0.2">
      <c r="A44" s="321" t="s">
        <v>350</v>
      </c>
    </row>
    <row r="45" spans="1:1" x14ac:dyDescent="0.2">
      <c r="A45" s="320" t="s">
        <v>364</v>
      </c>
    </row>
    <row r="46" spans="1:1" x14ac:dyDescent="0.2">
      <c r="A46" s="321" t="s">
        <v>350</v>
      </c>
    </row>
    <row r="47" spans="1:1" x14ac:dyDescent="0.2">
      <c r="A47" s="320" t="s">
        <v>365</v>
      </c>
    </row>
    <row r="48" spans="1:1" x14ac:dyDescent="0.2">
      <c r="A48" s="321" t="s">
        <v>350</v>
      </c>
    </row>
    <row r="50" spans="1:1" x14ac:dyDescent="0.2">
      <c r="A50" s="319" t="s">
        <v>366</v>
      </c>
    </row>
    <row r="51" spans="1:1" ht="26.4" x14ac:dyDescent="0.2">
      <c r="A51" s="320" t="s">
        <v>367</v>
      </c>
    </row>
    <row r="52" spans="1:1" x14ac:dyDescent="0.2">
      <c r="A52" s="321"/>
    </row>
    <row r="53" spans="1:1" x14ac:dyDescent="0.2">
      <c r="A53" s="322" t="s">
        <v>368</v>
      </c>
    </row>
    <row r="54" spans="1:1" x14ac:dyDescent="0.2">
      <c r="A54" s="322" t="s">
        <v>369</v>
      </c>
    </row>
    <row r="55" spans="1:1" x14ac:dyDescent="0.2">
      <c r="A55" s="322" t="s">
        <v>370</v>
      </c>
    </row>
    <row r="56" spans="1:1" x14ac:dyDescent="0.2">
      <c r="A56" s="322" t="s">
        <v>371</v>
      </c>
    </row>
    <row r="57" spans="1:1" x14ac:dyDescent="0.2">
      <c r="A57" s="322" t="s">
        <v>372</v>
      </c>
    </row>
    <row r="58" spans="1:1" x14ac:dyDescent="0.2">
      <c r="A58" s="322" t="s">
        <v>373</v>
      </c>
    </row>
    <row r="59" spans="1:1" x14ac:dyDescent="0.2">
      <c r="A59" s="322" t="s">
        <v>374</v>
      </c>
    </row>
    <row r="60" spans="1:1" x14ac:dyDescent="0.2">
      <c r="A60" s="322" t="s">
        <v>375</v>
      </c>
    </row>
    <row r="61" spans="1:1" x14ac:dyDescent="0.2">
      <c r="A61" s="322" t="s">
        <v>376</v>
      </c>
    </row>
    <row r="62" spans="1:1" x14ac:dyDescent="0.2">
      <c r="A62" s="322" t="s">
        <v>377</v>
      </c>
    </row>
    <row r="63" spans="1:1" x14ac:dyDescent="0.2">
      <c r="A63" s="322" t="s">
        <v>378</v>
      </c>
    </row>
    <row r="64" spans="1:1" x14ac:dyDescent="0.2">
      <c r="A64" s="322" t="s">
        <v>379</v>
      </c>
    </row>
    <row r="65" spans="1:1" ht="26.4" x14ac:dyDescent="0.2">
      <c r="A65" s="322" t="s">
        <v>380</v>
      </c>
    </row>
    <row r="66" spans="1:1" x14ac:dyDescent="0.2">
      <c r="A66" s="322" t="s">
        <v>381</v>
      </c>
    </row>
    <row r="67" spans="1:1" x14ac:dyDescent="0.2">
      <c r="A67" s="322" t="s">
        <v>382</v>
      </c>
    </row>
    <row r="68" spans="1:1" ht="26.4" x14ac:dyDescent="0.2">
      <c r="A68" s="322" t="s">
        <v>383</v>
      </c>
    </row>
    <row r="69" spans="1:1" ht="26.4" x14ac:dyDescent="0.2">
      <c r="A69" s="322" t="s">
        <v>384</v>
      </c>
    </row>
    <row r="70" spans="1:1" x14ac:dyDescent="0.2">
      <c r="A70" s="322" t="s">
        <v>385</v>
      </c>
    </row>
    <row r="71" spans="1:1" ht="26.4" x14ac:dyDescent="0.2">
      <c r="A71" s="322" t="s">
        <v>386</v>
      </c>
    </row>
    <row r="72" spans="1:1" ht="26.4" x14ac:dyDescent="0.2">
      <c r="A72" s="322" t="s">
        <v>387</v>
      </c>
    </row>
    <row r="73" spans="1:1" ht="26.4" x14ac:dyDescent="0.2">
      <c r="A73" s="322" t="s">
        <v>388</v>
      </c>
    </row>
    <row r="74" spans="1:1" ht="26.4" x14ac:dyDescent="0.2">
      <c r="A74" s="322" t="s">
        <v>389</v>
      </c>
    </row>
    <row r="75" spans="1:1" ht="26.4" x14ac:dyDescent="0.2">
      <c r="A75" s="322" t="s">
        <v>390</v>
      </c>
    </row>
    <row r="76" spans="1:1" x14ac:dyDescent="0.2">
      <c r="A76" s="322" t="s">
        <v>391</v>
      </c>
    </row>
    <row r="77" spans="1:1" x14ac:dyDescent="0.2">
      <c r="A77" s="322" t="s">
        <v>392</v>
      </c>
    </row>
    <row r="78" spans="1:1" x14ac:dyDescent="0.2">
      <c r="A78" s="322" t="s">
        <v>393</v>
      </c>
    </row>
    <row r="79" spans="1:1" ht="52.8" x14ac:dyDescent="0.2">
      <c r="A79" s="320" t="s">
        <v>394</v>
      </c>
    </row>
    <row r="80" spans="1:1" ht="52.8" x14ac:dyDescent="0.2">
      <c r="A80" s="321" t="s">
        <v>395</v>
      </c>
    </row>
    <row r="81" spans="1:1" ht="26.4" x14ac:dyDescent="0.2">
      <c r="A81" s="320" t="s">
        <v>396</v>
      </c>
    </row>
    <row r="82" spans="1:1" x14ac:dyDescent="0.2">
      <c r="A82" s="321" t="s">
        <v>397</v>
      </c>
    </row>
    <row r="83" spans="1:1" x14ac:dyDescent="0.2">
      <c r="A83" s="320" t="s">
        <v>398</v>
      </c>
    </row>
    <row r="84" spans="1:1" x14ac:dyDescent="0.2">
      <c r="A84" s="321" t="s">
        <v>350</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kokaikei</cp:lastModifiedBy>
  <cp:lastPrinted>2018-03-22T06:09:35Z</cp:lastPrinted>
  <dcterms:created xsi:type="dcterms:W3CDTF">2018-03-22T05:40:56Z</dcterms:created>
  <dcterms:modified xsi:type="dcterms:W3CDTF">2018-03-22T06:11:22Z</dcterms:modified>
</cp:coreProperties>
</file>