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
    </mc:Choice>
  </mc:AlternateContent>
  <bookViews>
    <workbookView xWindow="0" yWindow="0" windowWidth="23040" windowHeight="9384"/>
  </bookViews>
  <sheets>
    <sheet name="貸借対照表" sheetId="5" r:id="rId1"/>
    <sheet name="行政コスト計算書" sheetId="6" r:id="rId2"/>
    <sheet name="純資産変動計算書" sheetId="7" r:id="rId3"/>
    <sheet name="資金収支計算書" sheetId="8" r:id="rId4"/>
    <sheet name="行政コスト及び純資産変動計算書" sheetId="9" r:id="rId5"/>
    <sheet name="注記" sheetId="10" r:id="rId6"/>
  </sheets>
  <externalReferences>
    <externalReference r:id="rId7"/>
    <externalReference r:id="rId8"/>
  </externalReferences>
  <definedNames>
    <definedName name="CSV">#REF!</definedName>
    <definedName name="CSVDATA">#REF!</definedName>
    <definedName name="_xlnm.Print_Area" localSheetId="4">行政コスト及び純資産変動計算書!$B$1:$W$65</definedName>
    <definedName name="_xlnm.Print_Area" localSheetId="1">行政コスト計算書!$B$1:$P$50</definedName>
    <definedName name="_xlnm.Print_Area" localSheetId="3">資金収支計算書!$B$1:$O$69</definedName>
    <definedName name="_xlnm.Print_Area" localSheetId="2">純資産変動計算書!$B$1:$Q$32</definedName>
    <definedName name="_xlnm.Print_Area" localSheetId="0">貸借対照表!$C$1:$AB$71</definedName>
    <definedName name="カテゴリ一覧">[2]カテゴリ!$M$6:$M$16</definedName>
    <definedName name="フォーム共通定義_「画面ＩＤ」入力セルの位置_行" localSheetId="4">#REF!</definedName>
    <definedName name="フォーム共通定義_「画面ＩＤ」入力セルの位置_行" localSheetId="2">#REF!</definedName>
    <definedName name="フォーム共通定義_「画面ＩＤ」入力セルの位置_行" localSheetId="0">#REF!</definedName>
    <definedName name="フォーム共通定義_「画面ＩＤ」入力セルの位置_行">#REF!</definedName>
    <definedName name="フォーム共通定義_「画面ＩＤ」入力セルの位置_列" localSheetId="4">#REF!</definedName>
    <definedName name="フォーム共通定義_「画面ＩＤ」入力セルの位置_列" localSheetId="2">#REF!</definedName>
    <definedName name="フォーム共通定義_「画面ＩＤ」入力セルの位置_列" localSheetId="0">#REF!</definedName>
    <definedName name="フォーム共通定義_「画面ＩＤ」入力セルの位置_列">#REF!</definedName>
    <definedName name="画面イベント定義_「画面ＩＤ」入力セルの位置_行" localSheetId="4">#REF!</definedName>
    <definedName name="画面イベント定義_「画面ＩＤ」入力セルの位置_行" localSheetId="2">#REF!</definedName>
    <definedName name="画面イベント定義_「画面ＩＤ」入力セルの位置_行" localSheetId="0">#REF!</definedName>
    <definedName name="画面イベント定義_「画面ＩＤ」入力セルの位置_行">#REF!</definedName>
    <definedName name="画面イベント定義_「画面ＩＤ」入力セルの位置_列" localSheetId="4">#REF!</definedName>
    <definedName name="画面イベント定義_「画面ＩＤ」入力セルの位置_列" localSheetId="2">#REF!</definedName>
    <definedName name="画面イベント定義_「画面ＩＤ」入力セルの位置_列" localSheetId="0">#REF!</definedName>
    <definedName name="画面イベント定義_「画面ＩＤ」入力セルの位置_列">#REF!</definedName>
    <definedName name="論理データ型一覧">[2]論理データ型!$A$3:$A$41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D63" i="5" l="1"/>
  <c r="AD59" i="5" s="1"/>
  <c r="AD54" i="5"/>
  <c r="AD47" i="5"/>
  <c r="AD43" i="5"/>
  <c r="AD32" i="5"/>
  <c r="AE20" i="5"/>
  <c r="AD16" i="5"/>
  <c r="AE14" i="5"/>
  <c r="AE29" i="5" s="1"/>
  <c r="Q66" i="8"/>
  <c r="Q62" i="8"/>
  <c r="Q67" i="8" s="1"/>
  <c r="Q59" i="8"/>
  <c r="Q58" i="8"/>
  <c r="Q55" i="8"/>
  <c r="Q52" i="8"/>
  <c r="Q50" i="8"/>
  <c r="Q44" i="8"/>
  <c r="Q38" i="8"/>
  <c r="Q36" i="8"/>
  <c r="Q32" i="8"/>
  <c r="Q27" i="8"/>
  <c r="Q22" i="8"/>
  <c r="Q17" i="8"/>
  <c r="U30" i="7"/>
  <c r="U28" i="7"/>
  <c r="U27" i="7"/>
  <c r="U26" i="7"/>
  <c r="W21" i="7"/>
  <c r="V21" i="7"/>
  <c r="V29" i="7" s="1"/>
  <c r="U19" i="7"/>
  <c r="U18" i="7"/>
  <c r="W17" i="7"/>
  <c r="U17" i="7" s="1"/>
  <c r="U16" i="7"/>
  <c r="U15" i="7"/>
  <c r="R48" i="6"/>
  <c r="R45" i="6"/>
  <c r="R39" i="6"/>
  <c r="R38" i="6"/>
  <c r="R35" i="6"/>
  <c r="R30" i="6"/>
  <c r="R26" i="6"/>
  <c r="R21" i="6"/>
  <c r="R16" i="6"/>
  <c r="AD46" i="5" l="1"/>
  <c r="AD15" i="5"/>
  <c r="Q16" i="8"/>
  <c r="W20" i="7"/>
  <c r="R15" i="6"/>
  <c r="R14" i="6" s="1"/>
  <c r="AD14" i="5" l="1"/>
  <c r="U20" i="7"/>
  <c r="W29" i="7"/>
  <c r="U29" i="7" s="1"/>
  <c r="AE31" i="5" l="1"/>
  <c r="AD69" i="5"/>
  <c r="AE68" i="5" s="1"/>
  <c r="AE69" i="5" l="1"/>
  <c r="AE32" i="5"/>
</calcChain>
</file>

<file path=xl/sharedStrings.xml><?xml version="1.0" encoding="utf-8"?>
<sst xmlns="http://schemas.openxmlformats.org/spreadsheetml/2006/main" count="863" uniqueCount="435">
  <si>
    <t>科目</t>
  </si>
  <si>
    <t>1010000</t>
  </si>
  <si>
    <t>資産合計</t>
  </si>
  <si>
    <t>1020000</t>
  </si>
  <si>
    <t>固定資産</t>
  </si>
  <si>
    <t>1030000</t>
  </si>
  <si>
    <t>有形固定資産</t>
  </si>
  <si>
    <t>1040000</t>
  </si>
  <si>
    <t>事業用資産</t>
  </si>
  <si>
    <t>1050000</t>
  </si>
  <si>
    <t>土地</t>
  </si>
  <si>
    <t>-</t>
  </si>
  <si>
    <t>1060000</t>
  </si>
  <si>
    <t>立木竹</t>
  </si>
  <si>
    <t>1070000</t>
  </si>
  <si>
    <t>建物</t>
  </si>
  <si>
    <t>1080000</t>
  </si>
  <si>
    <t>建物減価償却累計額</t>
  </si>
  <si>
    <t>1090000</t>
  </si>
  <si>
    <t>工作物</t>
  </si>
  <si>
    <t>1100000</t>
  </si>
  <si>
    <t>工作物減価償却累計額</t>
  </si>
  <si>
    <t>1110000</t>
  </si>
  <si>
    <t>船舶</t>
  </si>
  <si>
    <t>1120000</t>
  </si>
  <si>
    <t>船舶減価償却累計額</t>
  </si>
  <si>
    <t>1130000</t>
  </si>
  <si>
    <t>浮標等</t>
  </si>
  <si>
    <t>1140000</t>
  </si>
  <si>
    <t>浮標等減価償却累計額</t>
  </si>
  <si>
    <t>1150000</t>
  </si>
  <si>
    <t>航空機</t>
  </si>
  <si>
    <t>1160000</t>
  </si>
  <si>
    <t>航空機減価償却累計額</t>
  </si>
  <si>
    <t>1170000</t>
  </si>
  <si>
    <t>その他</t>
  </si>
  <si>
    <t>1180000</t>
  </si>
  <si>
    <t>その他減価償却累計額</t>
  </si>
  <si>
    <t>1190000</t>
  </si>
  <si>
    <t>建設仮勘定</t>
  </si>
  <si>
    <t>1200000</t>
  </si>
  <si>
    <t>インフラ資産</t>
  </si>
  <si>
    <t>1210000</t>
  </si>
  <si>
    <t>1220000</t>
  </si>
  <si>
    <t>1230000</t>
  </si>
  <si>
    <t>1240000</t>
  </si>
  <si>
    <t>1250000</t>
  </si>
  <si>
    <t>1260000</t>
  </si>
  <si>
    <t>1270000</t>
  </si>
  <si>
    <t>1280000</t>
  </si>
  <si>
    <t>1290000</t>
  </si>
  <si>
    <t>物品</t>
  </si>
  <si>
    <t>1300000</t>
  </si>
  <si>
    <t>物品減価償却累計額</t>
  </si>
  <si>
    <t>1310000</t>
  </si>
  <si>
    <t>無形固定資産</t>
  </si>
  <si>
    <t>1320000</t>
  </si>
  <si>
    <t>ソフトウェア</t>
  </si>
  <si>
    <t>1330000</t>
  </si>
  <si>
    <t>1340000</t>
  </si>
  <si>
    <t>投資その他の資産</t>
  </si>
  <si>
    <t>1350000</t>
  </si>
  <si>
    <t>投資及び出資金</t>
  </si>
  <si>
    <t>1360000</t>
  </si>
  <si>
    <t>有価証券</t>
  </si>
  <si>
    <t>1370000</t>
  </si>
  <si>
    <t>出資金</t>
  </si>
  <si>
    <t>1380000</t>
  </si>
  <si>
    <t>1390000</t>
  </si>
  <si>
    <t>投資損失引当金</t>
  </si>
  <si>
    <t>1400000</t>
  </si>
  <si>
    <t>長期延滞債権</t>
  </si>
  <si>
    <t>1410000</t>
  </si>
  <si>
    <t>長期貸付金</t>
  </si>
  <si>
    <t>1420000</t>
  </si>
  <si>
    <t>基金</t>
  </si>
  <si>
    <t>1430000</t>
  </si>
  <si>
    <t>　</t>
  </si>
  <si>
    <t>減債基金</t>
  </si>
  <si>
    <t>1440000</t>
  </si>
  <si>
    <t>1450000</t>
  </si>
  <si>
    <t>1460000</t>
  </si>
  <si>
    <t>徴収不能引当金</t>
  </si>
  <si>
    <t>1470000</t>
  </si>
  <si>
    <t>流動資産</t>
  </si>
  <si>
    <t>1480000</t>
  </si>
  <si>
    <t>現金預金</t>
  </si>
  <si>
    <t>1490000</t>
  </si>
  <si>
    <t>未収金</t>
  </si>
  <si>
    <t>短期貸付金</t>
  </si>
  <si>
    <t>1510000</t>
  </si>
  <si>
    <t>1520000</t>
  </si>
  <si>
    <t>財政調整基金</t>
  </si>
  <si>
    <t>1530000</t>
  </si>
  <si>
    <t>1540000</t>
  </si>
  <si>
    <t>棚卸資産</t>
  </si>
  <si>
    <t>1550000</t>
  </si>
  <si>
    <t>1560000</t>
  </si>
  <si>
    <t>1570000</t>
  </si>
  <si>
    <t>1580000</t>
  </si>
  <si>
    <t>負債合計</t>
  </si>
  <si>
    <t>1590000</t>
  </si>
  <si>
    <t>固定負債</t>
  </si>
  <si>
    <t>1600000</t>
  </si>
  <si>
    <t>1610000</t>
  </si>
  <si>
    <t>長期未払金</t>
  </si>
  <si>
    <t>1620000</t>
  </si>
  <si>
    <t>退職手当引当金</t>
  </si>
  <si>
    <t>1630000</t>
  </si>
  <si>
    <t>損失補償等引当金</t>
  </si>
  <si>
    <t>1640000</t>
  </si>
  <si>
    <t>1650000</t>
  </si>
  <si>
    <t>流動負債</t>
  </si>
  <si>
    <t>1660000</t>
  </si>
  <si>
    <t>1670000</t>
  </si>
  <si>
    <t>未払金</t>
  </si>
  <si>
    <t>1680000</t>
  </si>
  <si>
    <t>未払費用</t>
  </si>
  <si>
    <t>1690000</t>
  </si>
  <si>
    <t>前受金</t>
  </si>
  <si>
    <t>1700000</t>
  </si>
  <si>
    <t>前受収益</t>
  </si>
  <si>
    <t>1710000</t>
  </si>
  <si>
    <t>賞与等引当金</t>
  </si>
  <si>
    <t>1720000</t>
  </si>
  <si>
    <t>預り金</t>
  </si>
  <si>
    <t>1730000</t>
  </si>
  <si>
    <t>1740000</t>
  </si>
  <si>
    <t>純資産合計</t>
  </si>
  <si>
    <t>1750000</t>
  </si>
  <si>
    <t>固定資産等形成分</t>
  </si>
  <si>
    <t>1760000</t>
  </si>
  <si>
    <t>余剰分（不足分）</t>
  </si>
  <si>
    <t>他団体出資等分</t>
  </si>
  <si>
    <t>2010000</t>
  </si>
  <si>
    <t>純経常行政コスト</t>
  </si>
  <si>
    <t>2020000</t>
  </si>
  <si>
    <t>経常費用</t>
  </si>
  <si>
    <t>2030000</t>
  </si>
  <si>
    <t>業務費用</t>
  </si>
  <si>
    <t>2040000</t>
  </si>
  <si>
    <t>人件費</t>
  </si>
  <si>
    <t>2050000</t>
  </si>
  <si>
    <t>職員給与費</t>
  </si>
  <si>
    <t>2060000</t>
  </si>
  <si>
    <t>賞与等引当金繰入額</t>
  </si>
  <si>
    <t>2070000</t>
  </si>
  <si>
    <t>退職手当引当金繰入額</t>
  </si>
  <si>
    <t>2080000</t>
  </si>
  <si>
    <t>2090000</t>
  </si>
  <si>
    <t>物件費等</t>
  </si>
  <si>
    <t>2100000</t>
  </si>
  <si>
    <t>物件費</t>
  </si>
  <si>
    <t>2110000</t>
  </si>
  <si>
    <t>維持補修費</t>
  </si>
  <si>
    <t>2120000</t>
  </si>
  <si>
    <t>減価償却費</t>
  </si>
  <si>
    <t>2130000</t>
  </si>
  <si>
    <t>2140000</t>
  </si>
  <si>
    <t>その他の業務費用</t>
  </si>
  <si>
    <t>2150000</t>
  </si>
  <si>
    <t>支払利息</t>
  </si>
  <si>
    <t>2160000</t>
  </si>
  <si>
    <t>徴収不能引当金繰入額</t>
  </si>
  <si>
    <t>2170000</t>
  </si>
  <si>
    <t>2180000</t>
  </si>
  <si>
    <t>移転費用</t>
  </si>
  <si>
    <t>2190000</t>
  </si>
  <si>
    <t>補助金等</t>
  </si>
  <si>
    <t>2200000</t>
  </si>
  <si>
    <t>社会保障給付</t>
  </si>
  <si>
    <t>2210000</t>
  </si>
  <si>
    <t>他会計への繰出金</t>
  </si>
  <si>
    <t>2220000</t>
  </si>
  <si>
    <t>2230000</t>
  </si>
  <si>
    <t>経常収益</t>
  </si>
  <si>
    <t>2240000</t>
  </si>
  <si>
    <t>使用料及び手数料</t>
  </si>
  <si>
    <t>2250000</t>
  </si>
  <si>
    <t>2260000</t>
  </si>
  <si>
    <t>純行政コスト</t>
  </si>
  <si>
    <t>2270000</t>
  </si>
  <si>
    <t>臨時損失</t>
  </si>
  <si>
    <t>2280000</t>
  </si>
  <si>
    <t>災害復旧事業費</t>
  </si>
  <si>
    <t>2290000</t>
  </si>
  <si>
    <t>資産除売却損</t>
  </si>
  <si>
    <t>2300000</t>
  </si>
  <si>
    <t>投資損失引当金繰入額</t>
  </si>
  <si>
    <t>2310000</t>
  </si>
  <si>
    <t>損失補償等引当金繰入額</t>
  </si>
  <si>
    <t>2320000</t>
  </si>
  <si>
    <t>2330000</t>
  </si>
  <si>
    <t>臨時利益</t>
  </si>
  <si>
    <t>2340000</t>
  </si>
  <si>
    <t>資産売却益</t>
  </si>
  <si>
    <t>2350000</t>
  </si>
  <si>
    <t>3010000</t>
  </si>
  <si>
    <t>前年度末純資産残高</t>
  </si>
  <si>
    <t>3020000</t>
  </si>
  <si>
    <t>純行政コスト（△）</t>
  </si>
  <si>
    <t>3030000</t>
  </si>
  <si>
    <t>財源</t>
  </si>
  <si>
    <t>3040000</t>
  </si>
  <si>
    <t>税収等</t>
  </si>
  <si>
    <t>3050000</t>
  </si>
  <si>
    <t>国県等補助金</t>
  </si>
  <si>
    <t>3060000</t>
  </si>
  <si>
    <t>本年度差額</t>
  </si>
  <si>
    <t>3070000</t>
  </si>
  <si>
    <t>3080000</t>
  </si>
  <si>
    <t>有形固定資産等の増加</t>
  </si>
  <si>
    <t>3090000</t>
  </si>
  <si>
    <t>有形固定資産等の減少</t>
  </si>
  <si>
    <t>3100000</t>
  </si>
  <si>
    <t>貸付金・基金等の増加</t>
  </si>
  <si>
    <t>3110000</t>
  </si>
  <si>
    <t>貸付金・基金等の減少</t>
  </si>
  <si>
    <t>3120000</t>
  </si>
  <si>
    <t>資産評価差額</t>
  </si>
  <si>
    <t>3130000</t>
  </si>
  <si>
    <t>無償所管換等</t>
  </si>
  <si>
    <t>比例連結割合変更に伴う差額</t>
  </si>
  <si>
    <t>3140000</t>
  </si>
  <si>
    <t>3150000</t>
  </si>
  <si>
    <t>本年度純資産変動額</t>
  </si>
  <si>
    <t>3160000</t>
  </si>
  <si>
    <t>本年度末純資産残高</t>
  </si>
  <si>
    <t>4010000</t>
  </si>
  <si>
    <t>業務活動収支</t>
  </si>
  <si>
    <t>4020000</t>
  </si>
  <si>
    <t>業務支出</t>
  </si>
  <si>
    <t>4030000</t>
  </si>
  <si>
    <t>業務費用支出</t>
  </si>
  <si>
    <t>4040000</t>
  </si>
  <si>
    <t>人件費支出</t>
  </si>
  <si>
    <t>4050000</t>
  </si>
  <si>
    <t>物件費等支出</t>
  </si>
  <si>
    <t>4060000</t>
  </si>
  <si>
    <t>支払利息支出</t>
  </si>
  <si>
    <t>4070000</t>
  </si>
  <si>
    <t>その他の支出</t>
  </si>
  <si>
    <t>4080000</t>
  </si>
  <si>
    <t>移転費用支出</t>
  </si>
  <si>
    <t>4090000</t>
  </si>
  <si>
    <t>補助金等支出</t>
  </si>
  <si>
    <t>4100000</t>
  </si>
  <si>
    <t>社会保障給付支出</t>
  </si>
  <si>
    <t>4110000</t>
  </si>
  <si>
    <t>他会計への繰出支出</t>
  </si>
  <si>
    <t>4120000</t>
  </si>
  <si>
    <t>4130000</t>
  </si>
  <si>
    <t>業務収入</t>
  </si>
  <si>
    <t>4140000</t>
  </si>
  <si>
    <t>税収等収入</t>
  </si>
  <si>
    <t>4150000</t>
  </si>
  <si>
    <t>国県等補助金収入</t>
  </si>
  <si>
    <t>4160000</t>
  </si>
  <si>
    <t>使用料及び手数料収入</t>
  </si>
  <si>
    <t>4170000</t>
  </si>
  <si>
    <t>その他の収入</t>
  </si>
  <si>
    <t>4180000</t>
  </si>
  <si>
    <t>臨時支出</t>
  </si>
  <si>
    <t>4190000</t>
  </si>
  <si>
    <t>災害復旧事業費支出</t>
  </si>
  <si>
    <t>4200000</t>
  </si>
  <si>
    <t>4210000</t>
  </si>
  <si>
    <t>臨時収入</t>
  </si>
  <si>
    <t>4220000</t>
  </si>
  <si>
    <t>投資活動収支</t>
  </si>
  <si>
    <t>4230000</t>
  </si>
  <si>
    <t>投資活動支出</t>
  </si>
  <si>
    <t>4240000</t>
  </si>
  <si>
    <t>公共施設等整備費支出</t>
  </si>
  <si>
    <t>4250000</t>
  </si>
  <si>
    <t>基金積立金支出</t>
  </si>
  <si>
    <t>4260000</t>
  </si>
  <si>
    <t>投資及び出資金支出</t>
  </si>
  <si>
    <t>4270000</t>
  </si>
  <si>
    <t>貸付金支出</t>
  </si>
  <si>
    <t>4280000</t>
  </si>
  <si>
    <t>4290000</t>
  </si>
  <si>
    <t>投資活動収入</t>
  </si>
  <si>
    <t>4300000</t>
  </si>
  <si>
    <t>4310000</t>
  </si>
  <si>
    <t>基金取崩収入</t>
  </si>
  <si>
    <t>4320000</t>
  </si>
  <si>
    <t>貸付金元金回収収入</t>
  </si>
  <si>
    <t>4330000</t>
  </si>
  <si>
    <t>資産売却収入</t>
  </si>
  <si>
    <t>4340000</t>
  </si>
  <si>
    <t>4350000</t>
  </si>
  <si>
    <t>財務活動収支</t>
  </si>
  <si>
    <t>4360000</t>
  </si>
  <si>
    <t>財務活動支出</t>
  </si>
  <si>
    <t>4370000</t>
  </si>
  <si>
    <t>4380000</t>
  </si>
  <si>
    <t>4390000</t>
  </si>
  <si>
    <t>財務活動収入</t>
  </si>
  <si>
    <t>4400000</t>
  </si>
  <si>
    <t>4410000</t>
  </si>
  <si>
    <t>4420000</t>
  </si>
  <si>
    <t>本年度資金収支額</t>
  </si>
  <si>
    <t>4430000</t>
  </si>
  <si>
    <t>前年度末資金残高</t>
  </si>
  <si>
    <t>4440000</t>
  </si>
  <si>
    <t>本年度末資金残高</t>
  </si>
  <si>
    <t>4450000</t>
  </si>
  <si>
    <t>前年度末歳計外現金残高</t>
  </si>
  <si>
    <t>4460000</t>
  </si>
  <si>
    <t>本年度歳計外現金増減額</t>
  </si>
  <si>
    <t>4470000</t>
  </si>
  <si>
    <t>本年度末歳計外現金残高</t>
  </si>
  <si>
    <t>4480000</t>
  </si>
  <si>
    <t>本年度末現金預金残高</t>
  </si>
  <si>
    <t>科目コード</t>
  </si>
  <si>
    <t>科目コー</t>
  </si>
  <si>
    <t>金額</t>
  </si>
  <si>
    <t>【資産の部】</t>
  </si>
  <si>
    <t>【負債の部】</t>
  </si>
  <si>
    <t>地方債</t>
  </si>
  <si>
    <t>1年内償還予定地方債</t>
  </si>
  <si>
    <t>【純資産の部】</t>
  </si>
  <si>
    <t>負債及び純資産合計</t>
  </si>
  <si>
    <t>※ 下位項目との金額差は、単位未満の四捨五入によるものです。</t>
  </si>
  <si>
    <t>合計</t>
  </si>
  <si>
    <t>固定資産
等形成分</t>
  </si>
  <si>
    <t>余剰分
（不足分）</t>
  </si>
  <si>
    <t>固定資産等の変動（内部変動）</t>
  </si>
  <si>
    <t>【業務活動収支】</t>
  </si>
  <si>
    <t>【投資活動収支】</t>
  </si>
  <si>
    <t>【財務活動収支】</t>
  </si>
  <si>
    <t>地方債償還支出</t>
  </si>
  <si>
    <t>地方債発行収入</t>
  </si>
  <si>
    <t>一般会計</t>
  </si>
  <si>
    <t>へき地診療所事業特別会計</t>
  </si>
  <si>
    <t>へき地歯科診療所事業特別会計</t>
  </si>
  <si>
    <t>用地取得事業特別会計</t>
  </si>
  <si>
    <t>*出力条件</t>
  </si>
  <si>
    <t>*会計年度 ： H28</t>
  </si>
  <si>
    <t>*出力帳票選択 ： 財務書類</t>
  </si>
  <si>
    <t>*団体区分 ： 一般会計等</t>
  </si>
  <si>
    <t>*団体／会計コード ：</t>
  </si>
  <si>
    <t>*出力範囲 ： 年次</t>
  </si>
  <si>
    <t>*出力金額単位 ： 千円</t>
  </si>
  <si>
    <t>１．重要な会計方針</t>
  </si>
  <si>
    <t>有形固定資産等の評価基準及び評価方法</t>
  </si>
  <si>
    <t xml:space="preserve"> 開始時における有形固定資産等の評価は原則として取得原価とし、取得原価が不明なものは原則として再調達原価としております。また開始後については、原則として取得原価とし再調達原価での評価は行わないこととしております。</t>
  </si>
  <si>
    <t>有価証券等の評価基準及び評価方法</t>
  </si>
  <si>
    <t xml:space="preserve"> 出資金のうち、市場価額がないものは出資金額をもって貸借対照表価額としております。ただし、出資先の財政状況の悪化により出資金の価値が著しく低下した場合には、相当の減額を行うこととしております。なお、出資金の価値の低下割合が３０％以上である場合には、「著しく低下した場合」に該当するものとしております。</t>
  </si>
  <si>
    <t>有形固定資産等の減価償却の方法</t>
  </si>
  <si>
    <t xml:space="preserve"> 定額法を採用しております。</t>
  </si>
  <si>
    <t>引当金の計上基準及び算定方法</t>
  </si>
  <si>
    <t>リース取引の処理方法</t>
  </si>
  <si>
    <t xml:space="preserve"> 少額リース資産及び短期のリース取引には簡便的な取り扱いをし、通常の賃貸借に係る方法に準じて会計処理を行っております。</t>
  </si>
  <si>
    <t>資金収支計算書における資金の範囲</t>
  </si>
  <si>
    <t xml:space="preserve"> 現金（手許現金及び要求払預金）を資金の範囲としております。</t>
  </si>
  <si>
    <t>その他財務書類作成のための基本となる重要な事項</t>
  </si>
  <si>
    <t xml:space="preserve"> 消費税等の会計処理は税込方式によっております。</t>
  </si>
  <si>
    <t>２．重要な会計方針の変更等</t>
  </si>
  <si>
    <t>会計処理の原則または手続を変更した場合には、その旨、変更の理由及び当該変更が財務書類に与えている影響の内容</t>
  </si>
  <si>
    <t xml:space="preserve"> 該当ありません。</t>
  </si>
  <si>
    <t>表示方法を変更した場合には、その旨</t>
  </si>
  <si>
    <t>資金収支計算書における資金の範囲を変更した場合には、その旨、変更の理由及び当該変更が資金収支計算書に与えている影響の内容</t>
  </si>
  <si>
    <t>３．重要な後発事象</t>
  </si>
  <si>
    <t>主要な業務の改廃</t>
  </si>
  <si>
    <t>組織・機構の大幅な変更</t>
  </si>
  <si>
    <t>地方財政制度の大幅な改正</t>
  </si>
  <si>
    <t>重大な災害等の発生</t>
  </si>
  <si>
    <t>その他重要な後発事象</t>
  </si>
  <si>
    <t>４．偶発債務</t>
  </si>
  <si>
    <t>保証債務及び損失補償債務負担の状況（総額、確定債務額及び履行すべき額が確定していないものの内訳（貸借対照表計上額及び未計上額））</t>
  </si>
  <si>
    <t>係争中の訴訟等で損害賠償等の請求を受けているもの</t>
  </si>
  <si>
    <t>その他主要な偶発債務</t>
  </si>
  <si>
    <t>５．追加情報</t>
  </si>
  <si>
    <t>対象範囲（対象とする会計名）</t>
  </si>
  <si>
    <t>一般会計等と普通会計の対象範囲等の差異</t>
  </si>
  <si>
    <t>出納整理期間について、出納整理期間が設けられている旨（根拠条文を含みます。）及び出納整理期間における現金の受払い等を終了した後の計数をもって会計年度末の計数としている旨</t>
  </si>
  <si>
    <t xml:space="preserve"> 財務書類の作成基準日は、会計年度末（３月３１日）ですが、出納整理期間中の現金の受け払い等を終了した後の計数をもって会計年度末の計数としております。（地方自治法第２３５条の５「普通地方公共団体の出納は、翌年度の５月３１日をもって閉鎖する」）</t>
  </si>
  <si>
    <t xml:space="preserve"> 下位項目との金額差は、単位未満の四捨五入によるものです。</t>
  </si>
  <si>
    <t>地方公共団体財政健全化法における健全化判断比率の状況</t>
  </si>
  <si>
    <t>利子補給等に係る債務負担行為の翌年度以降の支出予定額</t>
  </si>
  <si>
    <t xml:space="preserve"> 9,754千円</t>
  </si>
  <si>
    <t>繰越事業に係る将来の支出予定額</t>
  </si>
  <si>
    <t xml:space="preserve"> 繰越明許費（一般会計）37,659千円</t>
  </si>
  <si>
    <t>その他財務書類の内容を理解するために必要と認められる事項</t>
  </si>
  <si>
    <t>売却可能資産に係る資産科目別の金額及びその範囲</t>
  </si>
  <si>
    <t xml:space="preserve"> 事業用資産／土地：2,402千円</t>
  </si>
  <si>
    <t>減債基金に係る積立不足の有無及び不足額</t>
  </si>
  <si>
    <t xml:space="preserve"> 積立不足はありません。</t>
  </si>
  <si>
    <t>基金借入金（繰替運用）の内容</t>
  </si>
  <si>
    <t xml:space="preserve"> 2,612,618千円</t>
  </si>
  <si>
    <t>基準変更による影響額の内訳（開始貸借対照表を作成しない場合）</t>
  </si>
  <si>
    <t>純資産における固定資産等形成分及び余剰分（不足分）の内容</t>
  </si>
  <si>
    <t>基礎的財政収支</t>
  </si>
  <si>
    <t xml:space="preserve"> 185,464千円の黒字です。</t>
  </si>
  <si>
    <t xml:space="preserve"> 繰越金の非計上及び会計間の繰入・繰出等により、歳入歳出決算書の合計との差異があります。</t>
  </si>
  <si>
    <t>重要な非資金取引</t>
  </si>
  <si>
    <t/>
  </si>
  <si>
    <t>（単位：千円）</t>
  </si>
  <si>
    <t>-</t>
    <phoneticPr fontId="2"/>
  </si>
  <si>
    <t>-</t>
    <phoneticPr fontId="2"/>
  </si>
  <si>
    <t>-</t>
    <phoneticPr fontId="2"/>
  </si>
  <si>
    <t>行政コスト計算書</t>
  </si>
  <si>
    <t>自　平成２８年４月１日　</t>
    <phoneticPr fontId="11"/>
  </si>
  <si>
    <t>至　平成２９年３月３１日</t>
    <phoneticPr fontId="11"/>
  </si>
  <si>
    <t>-</t>
    <phoneticPr fontId="11"/>
  </si>
  <si>
    <t>-</t>
    <phoneticPr fontId="11"/>
  </si>
  <si>
    <t>-</t>
    <phoneticPr fontId="11"/>
  </si>
  <si>
    <t>※</t>
  </si>
  <si>
    <t>純資産変動計算書</t>
  </si>
  <si>
    <t>自　平成２８年４月１日　</t>
    <phoneticPr fontId="11"/>
  </si>
  <si>
    <t>至　平成２９年３月３１日</t>
    <phoneticPr fontId="11"/>
  </si>
  <si>
    <t>資金収支計算書</t>
  </si>
  <si>
    <t>-</t>
    <phoneticPr fontId="11"/>
  </si>
  <si>
    <t>貸借対照表</t>
  </si>
  <si>
    <t>（平成２９年３月３１日現在）</t>
  </si>
  <si>
    <t>行政コスト及び純資産変動計算書</t>
  </si>
  <si>
    <t xml:space="preserve"> 徴収不能引当金は過去５年間の平均不納欠損率により計上しております。
 退職手当引当金は地方公共団体財政健全化法における退職手当支給額に係る負担見込額算定方法に従っております。
 損失補償等引当金は地方公共団体財政健全化法における損失補償債務等に係る一般会計等負担見込額算定方法に従っております。
 賞与等引当金は翌年度６月支給予定の期末・勤勉手当及び法定福利費のうち、全支給対象期間に対する本年度の支給対象期間の割合を乗じた額を計上しております。</t>
  </si>
  <si>
    <t xml:space="preserve"> 総額：60,000千円
 貸借対照表計上額：18,000千円
 貸借対照表未計上額：42,000千円</t>
  </si>
  <si>
    <t>表示単位未満の金額は四捨五入することとしているが、四捨五入により合計金額
に齟齬が生じる場合は、その旨</t>
  </si>
  <si>
    <t xml:space="preserve"> 実質赤字比率：－％
 連結実質赤字比率：－％
 実質公債費比率：１０．０％
 将来負担比率：－％</t>
  </si>
  <si>
    <t>基準変更による影響額等（開始貸借対照表を作成しない場合。ただし、既に財務
書類を作成しているが開始貸借対照表を作成する場合であっても注記すること
が望まれます。）</t>
  </si>
  <si>
    <t>地方交付税措置のある地方債のうち、将来の普通交付税の算定基礎である基準財
政需要額に含まれることが見込まれる金額</t>
  </si>
  <si>
    <t>将来負担に関する情報（地方公共団体財政健全化法における将来負担比率の算定
要素）</t>
  </si>
  <si>
    <t xml:space="preserve"> 地方債の現在高：3,233,755千円
 債務負担行為に基づく支出予定額：9,000千円
 公営企業債等繰入見込額：436,025千円
 組合負担等見込額：87,223千円
 退職手当負担見込額：492,174千円
 設立法人の負債等負担見込額：18,000千円
 連結実質赤字額：0千円
 組合連結実質赤字額負担見込額：0千円
 充当可能資金；2,145,412千円
 充当可能特定歳入：105,602千円
 基準財政需要額算入見込額：2,612,618千円</t>
  </si>
  <si>
    <t>自治法第２３４条の３に基づく長期継続契約で貸借対照表に計上されたリース
債務金額</t>
  </si>
  <si>
    <t>管理者と所有者が異なる指定区間外の国道や指定区間の一級河川等及び表示登
記が行われていない法定外公共物の財務情報（土地・償却資産別の取得価額等及
び減価償却累計額）（地方公共団体の資産としては計上しないものの、公共施設
等のマネジメントの観点から、注記することが望まれます。）</t>
  </si>
  <si>
    <t>道路、河川及び水路の敷地について、基準モデル等に基づいた評価を当該評価額
とした場合は、「資産評価及び固定資産台帳整備の手引き」６３段落による評価
額</t>
  </si>
  <si>
    <t xml:space="preserve"> 固定資産等形成分は、資産形成のために充当した資源の蓄積をいい、金銭以外の形態で保有されます。
 余剰分（不足分）は、地方公共団体の費消可能な資源の蓄積をいい、金銭の形態で保有されます。</t>
  </si>
  <si>
    <t>既存の決算情報との関連性（上記で示した「②一般会計等と普通会計の対象範囲
等の差異」に係るものを除きます。）</t>
  </si>
  <si>
    <t>資金収支計算書の業務活動収支と純資産変動計算書の本年度差額との差額の内
訳</t>
  </si>
  <si>
    <t xml:space="preserve"> 減価償却費：745,335千円
 固定資産除売却損：956千円
 固定資産売却益：△2,756千円
 長期延滞債権・未収金の減少：3,623千円
 長期延滞債権・未収金の増加：△3,328千円
 未払金の増加：7千円
 未払金の減少：△33千円
 徴収不能引当金繰入額：837千円
 徴収不能引当金取崩額：△762千円
 退職手当引当金取崩額：△58,224千円
 損失補償等引当金取崩額：△27,000千円
 賞与等引当金繰入額：38,025千円
 賞与等引当金取崩額：△37,759千円
 投資活動収入の国県等補助金収入：△175,361千円</t>
  </si>
  <si>
    <t>一時借入金の増減額が含まれていない旨並びに一時借入金の限度額及び利子の
金額</t>
  </si>
  <si>
    <t xml:space="preserve"> 一時借入金の増減額は含まれていません。
 限度額：700,000千円
 利子：1,541千円</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</si>
</sst>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quot;△ &quot;#,##0"/>
    <numFmt numFmtId="177" formatCode="0;&quot;△ &quot;0"/>
    <numFmt numFmtId="178" formatCode="#,##0_ "/>
    <numFmt numFmtId="179" formatCode="#,##0;[Red]#,##0"/>
  </numFmts>
  <fonts count="18" x14ac:knownFonts="1">
    <font>
      <sz val="11"/>
      <name val="ＭＳ Ｐゴシック"/>
      <family val="3"/>
      <charset val="128"/>
    </font>
    <font>
      <sz val="11"/>
      <name val="ＭＳ Ｐゴシック"/>
      <family val="3"/>
      <charset val="128"/>
    </font>
    <font>
      <sz val="6"/>
      <name val="ＭＳ Ｐゴシック"/>
      <family val="2"/>
      <charset val="128"/>
      <scheme val="minor"/>
    </font>
    <font>
      <sz val="11"/>
      <color theme="1"/>
      <name val="ＭＳ Ｐゴシック"/>
      <family val="3"/>
      <charset val="128"/>
    </font>
    <font>
      <sz val="10.5"/>
      <name val="ＭＳ Ｐゴシック"/>
      <family val="3"/>
      <charset val="128"/>
    </font>
    <font>
      <b/>
      <sz val="14"/>
      <name val="ＭＳ Ｐゴシック"/>
      <family val="3"/>
      <charset val="128"/>
    </font>
    <font>
      <b/>
      <sz val="20"/>
      <name val="ＭＳ Ｐゴシック"/>
      <family val="3"/>
      <charset val="128"/>
    </font>
    <font>
      <sz val="12"/>
      <name val="ＭＳ Ｐゴシック"/>
      <family val="3"/>
      <charset val="128"/>
    </font>
    <font>
      <sz val="10"/>
      <name val="ＭＳ Ｐゴシック"/>
      <family val="3"/>
      <charset val="128"/>
    </font>
    <font>
      <sz val="9"/>
      <name val="ＭＳ Ｐゴシック"/>
      <family val="3"/>
      <charset val="128"/>
    </font>
    <font>
      <strike/>
      <sz val="11"/>
      <name val="ＭＳ Ｐゴシック"/>
      <family val="3"/>
      <charset val="128"/>
    </font>
    <font>
      <sz val="6"/>
      <name val="ＭＳ Ｐゴシック"/>
      <family val="3"/>
      <charset val="128"/>
    </font>
    <font>
      <sz val="14"/>
      <name val="ＭＳ Ｐゴシック"/>
      <family val="3"/>
      <charset val="128"/>
    </font>
    <font>
      <i/>
      <sz val="11"/>
      <name val="ＭＳ Ｐゴシック"/>
      <family val="3"/>
      <charset val="128"/>
    </font>
    <font>
      <i/>
      <sz val="10"/>
      <name val="ＭＳ Ｐゴシック"/>
      <family val="3"/>
      <charset val="128"/>
    </font>
    <font>
      <i/>
      <sz val="10.5"/>
      <name val="ＭＳ Ｐゴシック"/>
      <family val="3"/>
      <charset val="128"/>
    </font>
    <font>
      <sz val="16"/>
      <name val="ＭＳ Ｐゴシック"/>
      <family val="3"/>
      <charset val="128"/>
    </font>
    <font>
      <sz val="11"/>
      <name val="ＭＳ ゴシック"/>
      <family val="3"/>
      <charset val="128"/>
    </font>
  </fonts>
  <fills count="3">
    <fill>
      <patternFill patternType="none"/>
    </fill>
    <fill>
      <patternFill patternType="gray125"/>
    </fill>
    <fill>
      <patternFill patternType="solid">
        <fgColor theme="0"/>
        <bgColor indexed="64"/>
      </patternFill>
    </fill>
  </fills>
  <borders count="74">
    <border>
      <left/>
      <right/>
      <top/>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top style="thin">
        <color indexed="64"/>
      </top>
      <bottom style="thin">
        <color indexed="64"/>
      </bottom>
      <diagonal/>
    </border>
    <border>
      <left/>
      <right style="thin">
        <color indexed="64"/>
      </right>
      <top style="thin">
        <color indexed="64"/>
      </top>
      <bottom/>
      <diagonal/>
    </border>
    <border>
      <left/>
      <right style="medium">
        <color indexed="64"/>
      </right>
      <top style="thin">
        <color indexed="64"/>
      </top>
      <bottom/>
      <diagonal/>
    </border>
    <border>
      <left/>
      <right style="thin">
        <color indexed="64"/>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tted">
        <color indexed="64"/>
      </left>
      <right/>
      <top style="thin">
        <color indexed="64"/>
      </top>
      <bottom style="thin">
        <color indexed="64"/>
      </bottom>
      <diagonal/>
    </border>
    <border>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
      <left/>
      <right style="medium">
        <color indexed="64"/>
      </right>
      <top/>
      <bottom style="medium">
        <color indexed="64"/>
      </bottom>
      <diagonal/>
    </border>
    <border>
      <left style="medium">
        <color indexed="64"/>
      </left>
      <right/>
      <top style="dotted">
        <color indexed="64"/>
      </top>
      <bottom/>
      <diagonal/>
    </border>
    <border>
      <left/>
      <right/>
      <top style="dotted">
        <color indexed="64"/>
      </top>
      <bottom/>
      <diagonal/>
    </border>
    <border>
      <left style="thin">
        <color indexed="64"/>
      </left>
      <right/>
      <top style="dotted">
        <color indexed="64"/>
      </top>
      <bottom/>
      <diagonal/>
    </border>
    <border>
      <left/>
      <right style="medium">
        <color indexed="64"/>
      </right>
      <top style="dotted">
        <color indexed="64"/>
      </top>
      <bottom/>
      <diagonal/>
    </border>
    <border diagonalUp="1">
      <left style="medium">
        <color indexed="64"/>
      </left>
      <right style="thin">
        <color indexed="64"/>
      </right>
      <top style="medium">
        <color indexed="64"/>
      </top>
      <bottom/>
      <diagonal style="thin">
        <color indexed="64"/>
      </diagonal>
    </border>
    <border diagonalUp="1">
      <left style="thin">
        <color indexed="64"/>
      </left>
      <right style="thin">
        <color indexed="64"/>
      </right>
      <top style="medium">
        <color indexed="64"/>
      </top>
      <bottom/>
      <diagonal style="thin">
        <color indexed="64"/>
      </diagonal>
    </border>
    <border>
      <left style="thin">
        <color indexed="64"/>
      </left>
      <right/>
      <top style="thin">
        <color indexed="64"/>
      </top>
      <bottom/>
      <diagonal/>
    </border>
    <border diagonalUp="1">
      <left style="medium">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diagonal style="thin">
        <color indexed="64"/>
      </diagonal>
    </border>
    <border diagonalUp="1">
      <left style="medium">
        <color indexed="64"/>
      </left>
      <right style="thin">
        <color indexed="64"/>
      </right>
      <top/>
      <bottom/>
      <diagonal style="thin">
        <color indexed="64"/>
      </diagonal>
    </border>
    <border diagonalUp="1">
      <left style="thin">
        <color indexed="64"/>
      </left>
      <right style="thin">
        <color indexed="64"/>
      </right>
      <top/>
      <bottom/>
      <diagonal style="thin">
        <color indexed="64"/>
      </diagonal>
    </border>
    <border diagonalUp="1">
      <left style="medium">
        <color indexed="64"/>
      </left>
      <right style="thin">
        <color indexed="64"/>
      </right>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style="medium">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style="thin">
        <color indexed="64"/>
      </top>
      <bottom/>
      <diagonal/>
    </border>
    <border>
      <left/>
      <right/>
      <top style="thin">
        <color indexed="64"/>
      </top>
      <bottom/>
      <diagonal/>
    </border>
    <border diagonalUp="1">
      <left/>
      <right/>
      <top style="thin">
        <color indexed="64"/>
      </top>
      <bottom/>
      <diagonal style="thin">
        <color indexed="64"/>
      </diagonal>
    </border>
    <border diagonalUp="1">
      <left/>
      <right/>
      <top/>
      <bottom/>
      <diagonal style="thin">
        <color indexed="64"/>
      </diagonal>
    </border>
    <border diagonalUp="1">
      <left/>
      <right/>
      <top/>
      <bottom style="thin">
        <color indexed="64"/>
      </bottom>
      <diagonal style="thin">
        <color indexed="64"/>
      </diagonal>
    </border>
  </borders>
  <cellStyleXfs count="13">
    <xf numFmtId="0" fontId="0" fillId="0" borderId="0">
      <alignment vertical="center"/>
    </xf>
    <xf numFmtId="38" fontId="1" fillId="0" borderId="0" applyFont="0" applyFill="0" applyBorder="0" applyAlignment="0" applyProtection="0">
      <alignment vertical="center"/>
    </xf>
    <xf numFmtId="0" fontId="3" fillId="0" borderId="0">
      <alignment vertical="center"/>
    </xf>
    <xf numFmtId="0" fontId="1" fillId="0" borderId="0"/>
    <xf numFmtId="0" fontId="3" fillId="0" borderId="0">
      <alignment vertical="center"/>
    </xf>
    <xf numFmtId="0" fontId="1" fillId="0" borderId="0"/>
    <xf numFmtId="38" fontId="1" fillId="0" borderId="0" applyFont="0" applyFill="0" applyBorder="0" applyAlignment="0" applyProtection="0"/>
    <xf numFmtId="0" fontId="1" fillId="0" borderId="0">
      <alignment vertical="center"/>
    </xf>
    <xf numFmtId="0" fontId="1" fillId="0" borderId="0"/>
    <xf numFmtId="0" fontId="1" fillId="0" borderId="0">
      <alignment vertical="center"/>
    </xf>
    <xf numFmtId="0" fontId="1" fillId="0" borderId="0"/>
    <xf numFmtId="0" fontId="3" fillId="0" borderId="0">
      <alignment vertical="center"/>
    </xf>
    <xf numFmtId="0" fontId="3" fillId="0" borderId="0">
      <alignment vertical="center"/>
    </xf>
  </cellStyleXfs>
  <cellXfs count="432">
    <xf numFmtId="0" fontId="0" fillId="0" borderId="0" xfId="0">
      <alignment vertical="center"/>
    </xf>
    <xf numFmtId="49" fontId="4" fillId="2" borderId="0" xfId="3" applyNumberFormat="1" applyFont="1" applyFill="1" applyAlignment="1">
      <alignment vertical="center"/>
    </xf>
    <xf numFmtId="0" fontId="4" fillId="2" borderId="0" xfId="4" applyFont="1" applyFill="1">
      <alignment vertical="center"/>
    </xf>
    <xf numFmtId="0" fontId="4" fillId="2" borderId="0" xfId="3" applyFont="1" applyFill="1" applyAlignment="1">
      <alignment vertical="center"/>
    </xf>
    <xf numFmtId="0" fontId="4" fillId="2" borderId="0" xfId="0" applyFont="1" applyFill="1" applyBorder="1">
      <alignment vertical="center"/>
    </xf>
    <xf numFmtId="0" fontId="4" fillId="2" borderId="0" xfId="0" applyFont="1" applyFill="1">
      <alignment vertical="center"/>
    </xf>
    <xf numFmtId="0" fontId="1" fillId="2" borderId="0" xfId="0" applyFont="1" applyFill="1">
      <alignment vertical="center"/>
    </xf>
    <xf numFmtId="49" fontId="4" fillId="0" borderId="0" xfId="5" applyNumberFormat="1" applyFont="1" applyFill="1" applyAlignment="1">
      <alignment vertical="center"/>
    </xf>
    <xf numFmtId="0" fontId="5" fillId="0" borderId="0" xfId="5" applyFont="1" applyFill="1" applyBorder="1" applyAlignment="1"/>
    <xf numFmtId="0" fontId="6" fillId="0" borderId="0" xfId="5" applyFont="1" applyFill="1" applyBorder="1" applyAlignment="1">
      <alignment horizontal="center"/>
    </xf>
    <xf numFmtId="0" fontId="4" fillId="0" borderId="0" xfId="5" applyFont="1" applyFill="1" applyAlignment="1">
      <alignment vertical="center"/>
    </xf>
    <xf numFmtId="0" fontId="7" fillId="0" borderId="0" xfId="5" applyFont="1" applyAlignment="1">
      <alignment horizontal="center" vertical="center"/>
    </xf>
    <xf numFmtId="49" fontId="8" fillId="0" borderId="0" xfId="5" applyNumberFormat="1" applyFont="1" applyFill="1" applyAlignment="1">
      <alignment vertical="center"/>
    </xf>
    <xf numFmtId="0" fontId="8" fillId="0" borderId="0" xfId="5" applyFont="1" applyFill="1" applyAlignment="1">
      <alignment vertical="center"/>
    </xf>
    <xf numFmtId="0" fontId="1" fillId="0" borderId="0" xfId="5" applyFont="1" applyAlignment="1">
      <alignment vertical="center"/>
    </xf>
    <xf numFmtId="0" fontId="8" fillId="0" borderId="0" xfId="5" applyFont="1" applyAlignment="1">
      <alignment vertical="center"/>
    </xf>
    <xf numFmtId="0" fontId="1" fillId="0" borderId="0" xfId="5" applyFont="1" applyAlignment="1">
      <alignment horizontal="right" vertical="center"/>
    </xf>
    <xf numFmtId="49" fontId="4" fillId="0" borderId="0" xfId="5" applyNumberFormat="1" applyFont="1" applyFill="1" applyAlignment="1">
      <alignment horizontal="center" vertical="center"/>
    </xf>
    <xf numFmtId="0" fontId="4" fillId="0" borderId="0" xfId="5" applyFont="1" applyFill="1" applyAlignment="1">
      <alignment horizontal="center" vertical="center"/>
    </xf>
    <xf numFmtId="0" fontId="1" fillId="0" borderId="16" xfId="5" applyFont="1" applyFill="1" applyBorder="1" applyAlignment="1">
      <alignment horizontal="center" vertical="center"/>
    </xf>
    <xf numFmtId="0" fontId="1" fillId="0" borderId="17" xfId="5" applyFont="1" applyFill="1" applyBorder="1" applyAlignment="1">
      <alignment horizontal="center" vertical="center"/>
    </xf>
    <xf numFmtId="0" fontId="1" fillId="0" borderId="17" xfId="5" applyFont="1" applyFill="1" applyBorder="1" applyAlignment="1">
      <alignment vertical="center"/>
    </xf>
    <xf numFmtId="0" fontId="1" fillId="0" borderId="18" xfId="5" applyFont="1" applyFill="1" applyBorder="1" applyAlignment="1">
      <alignment horizontal="center" vertical="center"/>
    </xf>
    <xf numFmtId="0" fontId="1" fillId="0" borderId="19" xfId="5" applyFont="1" applyFill="1" applyBorder="1" applyAlignment="1">
      <alignment horizontal="center" vertical="center"/>
    </xf>
    <xf numFmtId="0" fontId="1" fillId="0" borderId="6" xfId="5" applyFont="1" applyFill="1" applyBorder="1" applyAlignment="1">
      <alignment vertical="center"/>
    </xf>
    <xf numFmtId="0" fontId="1" fillId="0" borderId="0" xfId="5" applyFont="1" applyFill="1" applyBorder="1" applyAlignment="1">
      <alignment vertical="center"/>
    </xf>
    <xf numFmtId="38" fontId="1" fillId="0" borderId="0" xfId="6" applyFont="1" applyFill="1" applyBorder="1" applyAlignment="1">
      <alignment vertical="center"/>
    </xf>
    <xf numFmtId="0" fontId="1" fillId="0" borderId="0" xfId="7" applyFont="1" applyFill="1" applyBorder="1" applyAlignment="1">
      <alignment vertical="center"/>
    </xf>
    <xf numFmtId="0" fontId="1" fillId="0" borderId="20" xfId="5" applyFont="1" applyFill="1" applyBorder="1" applyAlignment="1">
      <alignment horizontal="right" vertical="center"/>
    </xf>
    <xf numFmtId="0" fontId="9" fillId="0" borderId="11" xfId="5" applyFont="1" applyFill="1" applyBorder="1" applyAlignment="1">
      <alignment horizontal="center" vertical="center"/>
    </xf>
    <xf numFmtId="38" fontId="1" fillId="0" borderId="6" xfId="6" applyFont="1" applyFill="1" applyBorder="1" applyAlignment="1">
      <alignment vertical="center"/>
    </xf>
    <xf numFmtId="176" fontId="1" fillId="2" borderId="20" xfId="5" applyNumberFormat="1" applyFont="1" applyFill="1" applyBorder="1" applyAlignment="1">
      <alignment horizontal="right" vertical="center"/>
    </xf>
    <xf numFmtId="178" fontId="9" fillId="2" borderId="11" xfId="5" applyNumberFormat="1" applyFont="1" applyFill="1" applyBorder="1" applyAlignment="1">
      <alignment horizontal="center" vertical="center"/>
    </xf>
    <xf numFmtId="38" fontId="10" fillId="0" borderId="0" xfId="6" applyFont="1" applyFill="1" applyBorder="1" applyAlignment="1">
      <alignment vertical="center"/>
    </xf>
    <xf numFmtId="0" fontId="10" fillId="0" borderId="0" xfId="5" applyFont="1" applyFill="1" applyBorder="1" applyAlignment="1">
      <alignment vertical="center"/>
    </xf>
    <xf numFmtId="38" fontId="1" fillId="0" borderId="7" xfId="6" applyFont="1" applyFill="1" applyBorder="1" applyAlignment="1">
      <alignment horizontal="center" vertical="center"/>
    </xf>
    <xf numFmtId="176" fontId="1" fillId="2" borderId="22" xfId="5" applyNumberFormat="1" applyFont="1" applyFill="1" applyBorder="1" applyAlignment="1">
      <alignment horizontal="right" vertical="center"/>
    </xf>
    <xf numFmtId="178" fontId="9" fillId="2" borderId="23" xfId="5" applyNumberFormat="1" applyFont="1" applyFill="1" applyBorder="1" applyAlignment="1">
      <alignment horizontal="center" vertical="center"/>
    </xf>
    <xf numFmtId="38" fontId="1" fillId="0" borderId="0" xfId="6" applyFont="1" applyFill="1" applyBorder="1" applyAlignment="1">
      <alignment horizontal="center" vertical="center"/>
    </xf>
    <xf numFmtId="0" fontId="1" fillId="2" borderId="20" xfId="5" applyFont="1" applyFill="1" applyBorder="1" applyAlignment="1">
      <alignment horizontal="right" vertical="center"/>
    </xf>
    <xf numFmtId="0" fontId="9" fillId="2" borderId="11" xfId="5" applyFont="1" applyFill="1" applyBorder="1" applyAlignment="1">
      <alignment horizontal="center" vertical="center"/>
    </xf>
    <xf numFmtId="178" fontId="9" fillId="2" borderId="11" xfId="5" applyNumberFormat="1" applyFont="1" applyFill="1" applyBorder="1" applyAlignment="1">
      <alignment horizontal="right" vertical="center"/>
    </xf>
    <xf numFmtId="38" fontId="1" fillId="0" borderId="0" xfId="6" applyFont="1" applyFill="1" applyBorder="1" applyAlignment="1">
      <alignment horizontal="center" vertical="center"/>
    </xf>
    <xf numFmtId="0" fontId="9" fillId="2" borderId="11" xfId="5" applyFont="1" applyFill="1" applyBorder="1" applyAlignment="1">
      <alignment horizontal="right" vertical="center"/>
    </xf>
    <xf numFmtId="0" fontId="1" fillId="0" borderId="10" xfId="5" applyFont="1" applyFill="1" applyBorder="1" applyAlignment="1">
      <alignment vertical="center"/>
    </xf>
    <xf numFmtId="0" fontId="1" fillId="0" borderId="0" xfId="5" applyFont="1" applyFill="1" applyAlignment="1">
      <alignment vertical="center"/>
    </xf>
    <xf numFmtId="0" fontId="9" fillId="0" borderId="11" xfId="5" applyFont="1" applyFill="1" applyBorder="1" applyAlignment="1">
      <alignment horizontal="right" vertical="center"/>
    </xf>
    <xf numFmtId="0" fontId="1" fillId="0" borderId="26" xfId="5" applyFont="1" applyFill="1" applyBorder="1" applyAlignment="1">
      <alignment horizontal="center" vertical="center"/>
    </xf>
    <xf numFmtId="0" fontId="1" fillId="0" borderId="27" xfId="5" applyFont="1" applyFill="1" applyBorder="1" applyAlignment="1">
      <alignment horizontal="center" vertical="center"/>
    </xf>
    <xf numFmtId="176" fontId="1" fillId="2" borderId="28" xfId="5" applyNumberFormat="1" applyFont="1" applyFill="1" applyBorder="1" applyAlignment="1">
      <alignment horizontal="right" vertical="center"/>
    </xf>
    <xf numFmtId="178" fontId="9" fillId="2" borderId="29" xfId="5" applyNumberFormat="1" applyFont="1" applyFill="1" applyBorder="1" applyAlignment="1">
      <alignment horizontal="center" vertical="center"/>
    </xf>
    <xf numFmtId="38" fontId="1" fillId="0" borderId="16" xfId="6" applyFont="1" applyFill="1" applyBorder="1" applyAlignment="1">
      <alignment horizontal="center" vertical="center"/>
    </xf>
    <xf numFmtId="38" fontId="1" fillId="0" borderId="17" xfId="6" applyFont="1" applyFill="1" applyBorder="1" applyAlignment="1">
      <alignment horizontal="center" vertical="center"/>
    </xf>
    <xf numFmtId="38" fontId="1" fillId="0" borderId="30" xfId="6" applyFont="1" applyFill="1" applyBorder="1" applyAlignment="1">
      <alignment horizontal="center" vertical="center"/>
    </xf>
    <xf numFmtId="176" fontId="1" fillId="2" borderId="18" xfId="5" applyNumberFormat="1" applyFont="1" applyFill="1" applyBorder="1" applyAlignment="1">
      <alignment horizontal="right" vertical="center"/>
    </xf>
    <xf numFmtId="0" fontId="1" fillId="0" borderId="30" xfId="5" applyFont="1" applyFill="1" applyBorder="1" applyAlignment="1">
      <alignment horizontal="center" vertical="center"/>
    </xf>
    <xf numFmtId="178" fontId="9" fillId="2" borderId="19" xfId="5" applyNumberFormat="1" applyFont="1" applyFill="1" applyBorder="1" applyAlignment="1">
      <alignment horizontal="center" vertical="center"/>
    </xf>
    <xf numFmtId="0" fontId="8" fillId="0" borderId="0" xfId="5" applyFont="1" applyFill="1" applyBorder="1" applyAlignment="1">
      <alignment vertical="center"/>
    </xf>
    <xf numFmtId="0" fontId="4" fillId="0" borderId="0" xfId="5" applyFont="1" applyAlignment="1">
      <alignment horizontal="center" vertical="center"/>
    </xf>
    <xf numFmtId="0" fontId="4" fillId="0" borderId="0" xfId="5" applyFont="1" applyAlignment="1">
      <alignment horizontal="left" vertical="center"/>
    </xf>
    <xf numFmtId="0" fontId="1" fillId="2" borderId="0" xfId="4" applyFont="1" applyFill="1">
      <alignment vertical="center"/>
    </xf>
    <xf numFmtId="0" fontId="1" fillId="2" borderId="0" xfId="0" applyFont="1" applyFill="1" applyBorder="1">
      <alignment vertical="center"/>
    </xf>
    <xf numFmtId="49" fontId="1" fillId="2" borderId="0" xfId="0" applyNumberFormat="1" applyFont="1" applyFill="1">
      <alignment vertical="center"/>
    </xf>
    <xf numFmtId="0" fontId="6" fillId="2" borderId="0" xfId="0" applyFont="1" applyFill="1" applyBorder="1" applyAlignment="1">
      <alignment horizontal="center" vertical="center"/>
    </xf>
    <xf numFmtId="0" fontId="12" fillId="2" borderId="0" xfId="0" applyFont="1" applyFill="1" applyBorder="1" applyAlignment="1"/>
    <xf numFmtId="0" fontId="7" fillId="2" borderId="0" xfId="0" applyFont="1" applyFill="1" applyBorder="1" applyAlignment="1">
      <alignment horizontal="center"/>
    </xf>
    <xf numFmtId="0" fontId="1" fillId="2" borderId="0" xfId="0" applyFont="1" applyFill="1" applyBorder="1" applyAlignment="1"/>
    <xf numFmtId="0" fontId="1" fillId="2" borderId="0" xfId="0" applyFont="1" applyFill="1" applyBorder="1" applyAlignment="1">
      <alignment horizontal="right"/>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xf>
    <xf numFmtId="0" fontId="4" fillId="2" borderId="19" xfId="0" applyFont="1" applyFill="1" applyBorder="1" applyAlignment="1">
      <alignment horizontal="center"/>
    </xf>
    <xf numFmtId="38" fontId="1" fillId="2" borderId="6" xfId="1" applyFont="1" applyFill="1" applyBorder="1" applyAlignment="1">
      <alignment vertical="center"/>
    </xf>
    <xf numFmtId="38" fontId="1" fillId="2" borderId="0" xfId="1" applyFont="1" applyFill="1" applyBorder="1" applyAlignment="1">
      <alignment vertical="center"/>
    </xf>
    <xf numFmtId="0" fontId="1" fillId="2" borderId="0" xfId="0" applyFont="1" applyFill="1" applyBorder="1" applyAlignment="1">
      <alignment vertical="center"/>
    </xf>
    <xf numFmtId="176" fontId="1" fillId="2" borderId="20" xfId="0" applyNumberFormat="1" applyFont="1" applyFill="1" applyBorder="1" applyAlignment="1">
      <alignment horizontal="right" vertical="center"/>
    </xf>
    <xf numFmtId="0" fontId="9" fillId="2" borderId="11" xfId="0" applyFont="1" applyFill="1" applyBorder="1" applyAlignment="1">
      <alignment horizontal="center" vertical="center"/>
    </xf>
    <xf numFmtId="0" fontId="4" fillId="2" borderId="0" xfId="0" applyFont="1" applyFill="1" applyBorder="1" applyAlignment="1">
      <alignment vertical="center"/>
    </xf>
    <xf numFmtId="178" fontId="9" fillId="2" borderId="11" xfId="0" applyNumberFormat="1" applyFont="1" applyFill="1" applyBorder="1" applyAlignment="1">
      <alignment horizontal="center" vertical="center"/>
    </xf>
    <xf numFmtId="0" fontId="13" fillId="2" borderId="0" xfId="0" applyFont="1" applyFill="1" applyBorder="1" applyAlignment="1">
      <alignment vertical="center"/>
    </xf>
    <xf numFmtId="38" fontId="1" fillId="2" borderId="21" xfId="1" applyFont="1" applyFill="1" applyBorder="1" applyAlignment="1">
      <alignment vertical="center"/>
    </xf>
    <xf numFmtId="38" fontId="1" fillId="2" borderId="7" xfId="1" applyFont="1" applyFill="1" applyBorder="1" applyAlignment="1">
      <alignment vertical="center"/>
    </xf>
    <xf numFmtId="0" fontId="1" fillId="2" borderId="7" xfId="0" applyFont="1" applyFill="1" applyBorder="1" applyAlignment="1">
      <alignment vertical="center"/>
    </xf>
    <xf numFmtId="176" fontId="1" fillId="2" borderId="22" xfId="0" applyNumberFormat="1" applyFont="1" applyFill="1" applyBorder="1" applyAlignment="1">
      <alignment horizontal="right" vertical="center"/>
    </xf>
    <xf numFmtId="37" fontId="9" fillId="2" borderId="23" xfId="0" applyNumberFormat="1" applyFont="1" applyFill="1" applyBorder="1" applyAlignment="1">
      <alignment horizontal="center" vertical="center"/>
    </xf>
    <xf numFmtId="38" fontId="1" fillId="2" borderId="16" xfId="1" applyFont="1" applyFill="1" applyBorder="1" applyAlignment="1">
      <alignment vertical="center"/>
    </xf>
    <xf numFmtId="38" fontId="1" fillId="2" borderId="17" xfId="1" applyFont="1" applyFill="1" applyBorder="1" applyAlignment="1">
      <alignment vertical="center"/>
    </xf>
    <xf numFmtId="0" fontId="13" fillId="2" borderId="17" xfId="0" applyFont="1" applyFill="1" applyBorder="1" applyAlignment="1">
      <alignment vertical="center"/>
    </xf>
    <xf numFmtId="176" fontId="1" fillId="2" borderId="18" xfId="0" applyNumberFormat="1" applyFont="1" applyFill="1" applyBorder="1" applyAlignment="1">
      <alignment horizontal="right" vertical="center"/>
    </xf>
    <xf numFmtId="178" fontId="9" fillId="2" borderId="19" xfId="0" applyNumberFormat="1" applyFont="1" applyFill="1" applyBorder="1" applyAlignment="1">
      <alignment horizontal="center" vertical="center"/>
    </xf>
    <xf numFmtId="49" fontId="8" fillId="2" borderId="0" xfId="1" applyNumberFormat="1" applyFont="1" applyFill="1" applyBorder="1" applyAlignment="1">
      <alignment vertical="center"/>
    </xf>
    <xf numFmtId="0" fontId="4" fillId="2" borderId="0" xfId="0" applyFont="1" applyFill="1" applyAlignment="1">
      <alignment vertical="center"/>
    </xf>
    <xf numFmtId="38" fontId="8" fillId="2" borderId="2" xfId="1" applyFont="1" applyFill="1" applyBorder="1" applyAlignment="1">
      <alignment vertical="center"/>
    </xf>
    <xf numFmtId="38" fontId="14" fillId="2" borderId="2" xfId="1" applyFont="1" applyFill="1" applyBorder="1" applyAlignment="1">
      <alignment vertical="center"/>
    </xf>
    <xf numFmtId="0" fontId="15" fillId="2" borderId="2" xfId="0" applyFont="1" applyFill="1" applyBorder="1" applyAlignment="1">
      <alignment vertical="center"/>
    </xf>
    <xf numFmtId="0" fontId="4" fillId="2" borderId="0" xfId="0" applyFont="1" applyFill="1" applyAlignment="1">
      <alignment horizontal="left" vertical="center"/>
    </xf>
    <xf numFmtId="38" fontId="14" fillId="2" borderId="0" xfId="1" applyFont="1" applyFill="1" applyBorder="1" applyAlignment="1">
      <alignment vertical="center"/>
    </xf>
    <xf numFmtId="0" fontId="15" fillId="2" borderId="0" xfId="0" applyFont="1" applyFill="1" applyBorder="1" applyAlignment="1">
      <alignment vertical="center"/>
    </xf>
    <xf numFmtId="0" fontId="1" fillId="2" borderId="0" xfId="0" applyFont="1" applyFill="1" applyAlignment="1"/>
    <xf numFmtId="49" fontId="4" fillId="0" borderId="0" xfId="8" applyNumberFormat="1" applyFont="1" applyFill="1" applyAlignment="1">
      <alignment vertical="center"/>
    </xf>
    <xf numFmtId="0" fontId="12" fillId="0" borderId="0" xfId="8" applyFont="1" applyFill="1" applyBorder="1" applyAlignment="1"/>
    <xf numFmtId="0" fontId="6" fillId="0" borderId="0" xfId="8" applyFont="1" applyFill="1" applyBorder="1" applyAlignment="1">
      <alignment horizontal="center"/>
    </xf>
    <xf numFmtId="0" fontId="4" fillId="0" borderId="0" xfId="8" applyFont="1" applyFill="1" applyAlignment="1">
      <alignment vertical="center"/>
    </xf>
    <xf numFmtId="0" fontId="12" fillId="0" borderId="0" xfId="8" applyFont="1" applyFill="1" applyBorder="1" applyAlignment="1">
      <alignment horizontal="center"/>
    </xf>
    <xf numFmtId="0" fontId="7" fillId="0" borderId="0" xfId="8" applyFont="1" applyFill="1" applyBorder="1" applyAlignment="1">
      <alignment horizontal="center"/>
    </xf>
    <xf numFmtId="0" fontId="1" fillId="0" borderId="0" xfId="8" applyFont="1" applyFill="1" applyBorder="1" applyAlignment="1">
      <alignment horizontal="center"/>
    </xf>
    <xf numFmtId="0" fontId="1" fillId="0" borderId="0" xfId="8" applyFont="1" applyFill="1" applyBorder="1" applyAlignment="1"/>
    <xf numFmtId="0" fontId="1" fillId="0" borderId="0" xfId="8" applyFont="1" applyFill="1" applyBorder="1" applyAlignment="1">
      <alignment horizontal="right"/>
    </xf>
    <xf numFmtId="0" fontId="1" fillId="0" borderId="0" xfId="8" applyFont="1" applyFill="1" applyAlignment="1">
      <alignment vertical="center"/>
    </xf>
    <xf numFmtId="0" fontId="1" fillId="0" borderId="1" xfId="8" applyFont="1" applyFill="1" applyBorder="1" applyAlignment="1">
      <alignment horizontal="center" vertical="center"/>
    </xf>
    <xf numFmtId="0" fontId="1" fillId="0" borderId="2" xfId="8" applyFont="1" applyFill="1" applyBorder="1" applyAlignment="1">
      <alignment horizontal="center" vertical="center"/>
    </xf>
    <xf numFmtId="0" fontId="1" fillId="0" borderId="31" xfId="8" applyFont="1" applyFill="1" applyBorder="1" applyAlignment="1">
      <alignment horizontal="center" vertical="center"/>
    </xf>
    <xf numFmtId="0" fontId="1" fillId="0" borderId="32" xfId="8" applyFont="1" applyFill="1" applyBorder="1" applyAlignment="1">
      <alignment horizontal="center" vertical="center"/>
    </xf>
    <xf numFmtId="0" fontId="1" fillId="0" borderId="2" xfId="8" applyFont="1" applyFill="1" applyBorder="1" applyAlignment="1">
      <alignment vertical="center"/>
    </xf>
    <xf numFmtId="0" fontId="1" fillId="0" borderId="33" xfId="8" applyFont="1" applyFill="1" applyBorder="1" applyAlignment="1">
      <alignment vertical="center"/>
    </xf>
    <xf numFmtId="0" fontId="1" fillId="0" borderId="34" xfId="8" applyFont="1" applyFill="1" applyBorder="1" applyAlignment="1">
      <alignment horizontal="center" vertical="center"/>
    </xf>
    <xf numFmtId="0" fontId="1" fillId="0" borderId="35" xfId="8" applyFont="1" applyFill="1" applyBorder="1" applyAlignment="1">
      <alignment horizontal="center" vertical="center"/>
    </xf>
    <xf numFmtId="0" fontId="1" fillId="0" borderId="36" xfId="8" applyFont="1" applyFill="1" applyBorder="1" applyAlignment="1">
      <alignment horizontal="center" vertical="center"/>
    </xf>
    <xf numFmtId="0" fontId="1" fillId="0" borderId="37" xfId="8" applyFont="1" applyFill="1" applyBorder="1" applyAlignment="1">
      <alignment horizontal="center" vertical="center"/>
    </xf>
    <xf numFmtId="0" fontId="1" fillId="0" borderId="28" xfId="8" applyFont="1" applyFill="1" applyBorder="1" applyAlignment="1">
      <alignment horizontal="center" vertical="center" wrapText="1"/>
    </xf>
    <xf numFmtId="0" fontId="1" fillId="0" borderId="27" xfId="8" applyFont="1" applyBorder="1" applyAlignment="1">
      <alignment horizontal="center" vertical="center" wrapText="1"/>
    </xf>
    <xf numFmtId="0" fontId="1" fillId="0" borderId="29" xfId="8" applyFont="1" applyFill="1" applyBorder="1" applyAlignment="1">
      <alignment horizontal="center" vertical="center" wrapText="1"/>
    </xf>
    <xf numFmtId="0" fontId="1" fillId="0" borderId="0" xfId="8" applyFont="1" applyFill="1" applyAlignment="1">
      <alignment horizontal="center" vertical="center"/>
    </xf>
    <xf numFmtId="38" fontId="1" fillId="0" borderId="38" xfId="6" applyFont="1" applyFill="1" applyBorder="1" applyAlignment="1">
      <alignment vertical="center"/>
    </xf>
    <xf numFmtId="38" fontId="1" fillId="0" borderId="4" xfId="6" applyFont="1" applyFill="1" applyBorder="1" applyAlignment="1">
      <alignment vertical="center"/>
    </xf>
    <xf numFmtId="0" fontId="1" fillId="0" borderId="4" xfId="8" applyFont="1" applyFill="1" applyBorder="1" applyAlignment="1">
      <alignment vertical="center"/>
    </xf>
    <xf numFmtId="176" fontId="1" fillId="0" borderId="3" xfId="8" applyNumberFormat="1" applyFont="1" applyFill="1" applyBorder="1" applyAlignment="1">
      <alignment horizontal="right" vertical="center"/>
    </xf>
    <xf numFmtId="179" fontId="9" fillId="0" borderId="4" xfId="8" applyNumberFormat="1" applyFont="1" applyFill="1" applyBorder="1" applyAlignment="1">
      <alignment horizontal="center" vertical="center"/>
    </xf>
    <xf numFmtId="176" fontId="9" fillId="0" borderId="39" xfId="8" applyNumberFormat="1" applyFont="1" applyFill="1" applyBorder="1" applyAlignment="1">
      <alignment horizontal="center" vertical="center"/>
    </xf>
    <xf numFmtId="176" fontId="1" fillId="0" borderId="4" xfId="8" applyNumberFormat="1" applyFont="1" applyFill="1" applyBorder="1" applyAlignment="1">
      <alignment horizontal="right" vertical="center"/>
    </xf>
    <xf numFmtId="176" fontId="9" fillId="0" borderId="5" xfId="8" applyNumberFormat="1" applyFont="1" applyFill="1" applyBorder="1" applyAlignment="1">
      <alignment horizontal="center" vertical="center"/>
    </xf>
    <xf numFmtId="0" fontId="1" fillId="0" borderId="0" xfId="8" applyFont="1" applyFill="1" applyBorder="1" applyAlignment="1">
      <alignment vertical="center"/>
    </xf>
    <xf numFmtId="176" fontId="1" fillId="0" borderId="20" xfId="8" applyNumberFormat="1" applyFont="1" applyFill="1" applyBorder="1" applyAlignment="1">
      <alignment horizontal="right" vertical="center"/>
    </xf>
    <xf numFmtId="179" fontId="9" fillId="0" borderId="0" xfId="8" applyNumberFormat="1" applyFont="1" applyFill="1" applyBorder="1" applyAlignment="1">
      <alignment horizontal="center" vertical="center"/>
    </xf>
    <xf numFmtId="179" fontId="1" fillId="0" borderId="40" xfId="8" applyNumberFormat="1" applyFont="1" applyFill="1" applyBorder="1" applyAlignment="1">
      <alignment horizontal="right" vertical="center"/>
    </xf>
    <xf numFmtId="0" fontId="1" fillId="0" borderId="41" xfId="8" applyFont="1" applyBorder="1" applyAlignment="1">
      <alignment horizontal="right" vertical="center"/>
    </xf>
    <xf numFmtId="176" fontId="9" fillId="0" borderId="10" xfId="8" applyNumberFormat="1" applyFont="1" applyFill="1" applyBorder="1" applyAlignment="1">
      <alignment horizontal="center" vertical="center"/>
    </xf>
    <xf numFmtId="176" fontId="1" fillId="0" borderId="0" xfId="8" applyNumberFormat="1" applyFont="1" applyFill="1" applyBorder="1" applyAlignment="1">
      <alignment horizontal="right" vertical="center"/>
    </xf>
    <xf numFmtId="176" fontId="9" fillId="0" borderId="9" xfId="8" applyNumberFormat="1" applyFont="1" applyFill="1" applyBorder="1" applyAlignment="1">
      <alignment horizontal="center" vertical="center"/>
    </xf>
    <xf numFmtId="0" fontId="1" fillId="0" borderId="6" xfId="8" applyFont="1" applyFill="1" applyBorder="1" applyAlignment="1">
      <alignment vertical="center"/>
    </xf>
    <xf numFmtId="179" fontId="1" fillId="0" borderId="42" xfId="8" applyNumberFormat="1" applyFont="1" applyFill="1" applyBorder="1" applyAlignment="1">
      <alignment horizontal="center" vertical="center"/>
    </xf>
    <xf numFmtId="179" fontId="1" fillId="0" borderId="43" xfId="8" applyNumberFormat="1" applyFont="1" applyFill="1" applyBorder="1" applyAlignment="1">
      <alignment horizontal="center" vertical="center"/>
    </xf>
    <xf numFmtId="176" fontId="9" fillId="0" borderId="11" xfId="8" applyNumberFormat="1" applyFont="1" applyFill="1" applyBorder="1" applyAlignment="1">
      <alignment horizontal="center" vertical="center"/>
    </xf>
    <xf numFmtId="0" fontId="1" fillId="0" borderId="6" xfId="9" applyFont="1" applyFill="1" applyBorder="1" applyAlignment="1">
      <alignment horizontal="left" vertical="center"/>
    </xf>
    <xf numFmtId="0" fontId="1" fillId="0" borderId="0" xfId="9" applyFont="1" applyFill="1" applyBorder="1" applyAlignment="1">
      <alignment horizontal="left" vertical="center"/>
    </xf>
    <xf numFmtId="38" fontId="1" fillId="0" borderId="12" xfId="6" applyFont="1" applyFill="1" applyBorder="1" applyAlignment="1">
      <alignment vertical="center"/>
    </xf>
    <xf numFmtId="0" fontId="1" fillId="0" borderId="13" xfId="9" applyFont="1" applyFill="1" applyBorder="1" applyAlignment="1">
      <alignment vertical="center"/>
    </xf>
    <xf numFmtId="0" fontId="1" fillId="0" borderId="13" xfId="8" applyFont="1" applyFill="1" applyBorder="1" applyAlignment="1">
      <alignment vertical="center"/>
    </xf>
    <xf numFmtId="176" fontId="1" fillId="0" borderId="24" xfId="8" applyNumberFormat="1" applyFont="1" applyFill="1" applyBorder="1" applyAlignment="1">
      <alignment horizontal="right" vertical="center"/>
    </xf>
    <xf numFmtId="179" fontId="9" fillId="0" borderId="13" xfId="8" applyNumberFormat="1" applyFont="1" applyFill="1" applyBorder="1" applyAlignment="1">
      <alignment horizontal="center" vertical="center"/>
    </xf>
    <xf numFmtId="179" fontId="1" fillId="0" borderId="44" xfId="8" applyNumberFormat="1" applyFont="1" applyFill="1" applyBorder="1" applyAlignment="1">
      <alignment horizontal="center" vertical="center"/>
    </xf>
    <xf numFmtId="179" fontId="1" fillId="0" borderId="45" xfId="8" applyNumberFormat="1" applyFont="1" applyFill="1" applyBorder="1" applyAlignment="1">
      <alignment horizontal="center" vertical="center"/>
    </xf>
    <xf numFmtId="176" fontId="9" fillId="0" borderId="14" xfId="8" applyNumberFormat="1" applyFont="1" applyFill="1" applyBorder="1" applyAlignment="1">
      <alignment horizontal="center" vertical="center"/>
    </xf>
    <xf numFmtId="176" fontId="1" fillId="0" borderId="13" xfId="8" applyNumberFormat="1" applyFont="1" applyFill="1" applyBorder="1" applyAlignment="1">
      <alignment horizontal="right" vertical="center"/>
    </xf>
    <xf numFmtId="176" fontId="9" fillId="0" borderId="15" xfId="8" applyNumberFormat="1" applyFont="1" applyFill="1" applyBorder="1" applyAlignment="1">
      <alignment horizontal="center" vertical="center"/>
    </xf>
    <xf numFmtId="38" fontId="1" fillId="0" borderId="21" xfId="6" applyFont="1" applyFill="1" applyBorder="1" applyAlignment="1">
      <alignment vertical="center"/>
    </xf>
    <xf numFmtId="0" fontId="1" fillId="0" borderId="7" xfId="9" applyFont="1" applyFill="1" applyBorder="1" applyAlignment="1">
      <alignment vertical="center"/>
    </xf>
    <xf numFmtId="0" fontId="1" fillId="0" borderId="46" xfId="9" applyFont="1" applyFill="1" applyBorder="1" applyAlignment="1">
      <alignment vertical="center"/>
    </xf>
    <xf numFmtId="0" fontId="1" fillId="0" borderId="7" xfId="8" applyFont="1" applyFill="1" applyBorder="1" applyAlignment="1">
      <alignment vertical="center"/>
    </xf>
    <xf numFmtId="176" fontId="1" fillId="0" borderId="22" xfId="8" applyNumberFormat="1" applyFont="1" applyFill="1" applyBorder="1" applyAlignment="1">
      <alignment horizontal="right" vertical="center"/>
    </xf>
    <xf numFmtId="179" fontId="9" fillId="0" borderId="47" xfId="8" applyNumberFormat="1" applyFont="1" applyFill="1" applyBorder="1" applyAlignment="1">
      <alignment horizontal="center" vertical="center"/>
    </xf>
    <xf numFmtId="179" fontId="1" fillId="0" borderId="48" xfId="8" applyNumberFormat="1" applyFont="1" applyFill="1" applyBorder="1" applyAlignment="1">
      <alignment horizontal="center" vertical="center"/>
    </xf>
    <xf numFmtId="179" fontId="1" fillId="0" borderId="49" xfId="8" applyNumberFormat="1" applyFont="1" applyFill="1" applyBorder="1" applyAlignment="1">
      <alignment horizontal="center" vertical="center"/>
    </xf>
    <xf numFmtId="176" fontId="1" fillId="0" borderId="7" xfId="8" applyNumberFormat="1" applyFont="1" applyFill="1" applyBorder="1" applyAlignment="1">
      <alignment horizontal="right" vertical="center"/>
    </xf>
    <xf numFmtId="176" fontId="9" fillId="0" borderId="23" xfId="8" applyNumberFormat="1" applyFont="1" applyFill="1" applyBorder="1" applyAlignment="1">
      <alignment horizontal="center" vertical="center"/>
    </xf>
    <xf numFmtId="0" fontId="1" fillId="0" borderId="0" xfId="9" applyFont="1" applyFill="1" applyBorder="1" applyAlignment="1">
      <alignment vertical="center"/>
    </xf>
    <xf numFmtId="176" fontId="1" fillId="0" borderId="42" xfId="8" applyNumberFormat="1" applyFont="1" applyFill="1" applyBorder="1" applyAlignment="1">
      <alignment horizontal="right" vertical="center"/>
    </xf>
    <xf numFmtId="176" fontId="1" fillId="0" borderId="43" xfId="8" applyNumberFormat="1" applyFont="1" applyFill="1" applyBorder="1" applyAlignment="1">
      <alignment horizontal="right" vertical="center"/>
    </xf>
    <xf numFmtId="176" fontId="1" fillId="0" borderId="50" xfId="8" applyNumberFormat="1" applyFont="1" applyFill="1" applyBorder="1" applyAlignment="1">
      <alignment horizontal="center" vertical="center"/>
    </xf>
    <xf numFmtId="176" fontId="1" fillId="0" borderId="51" xfId="8" applyNumberFormat="1" applyFont="1" applyFill="1" applyBorder="1" applyAlignment="1">
      <alignment horizontal="center" vertical="center"/>
    </xf>
    <xf numFmtId="179" fontId="1" fillId="0" borderId="51" xfId="8" applyNumberFormat="1" applyFont="1" applyFill="1" applyBorder="1" applyAlignment="1">
      <alignment horizontal="center" vertical="center"/>
    </xf>
    <xf numFmtId="0" fontId="1" fillId="0" borderId="13" xfId="9" applyFont="1" applyFill="1" applyBorder="1" applyAlignment="1">
      <alignment horizontal="left" vertical="center"/>
    </xf>
    <xf numFmtId="176" fontId="1" fillId="0" borderId="52" xfId="8" applyNumberFormat="1" applyFont="1" applyFill="1" applyBorder="1" applyAlignment="1">
      <alignment horizontal="center" vertical="center"/>
    </xf>
    <xf numFmtId="38" fontId="8" fillId="0" borderId="0" xfId="6" applyFont="1" applyFill="1" applyBorder="1" applyAlignment="1">
      <alignment vertical="center"/>
    </xf>
    <xf numFmtId="38" fontId="1" fillId="0" borderId="25" xfId="6" applyFont="1" applyFill="1" applyBorder="1" applyAlignment="1">
      <alignment vertical="center"/>
    </xf>
    <xf numFmtId="0" fontId="1" fillId="0" borderId="26" xfId="9" applyFont="1" applyFill="1" applyBorder="1" applyAlignment="1">
      <alignment vertical="center"/>
    </xf>
    <xf numFmtId="0" fontId="1" fillId="0" borderId="26" xfId="9" applyFont="1" applyFill="1" applyBorder="1" applyAlignment="1">
      <alignment horizontal="left" vertical="center"/>
    </xf>
    <xf numFmtId="0" fontId="10" fillId="0" borderId="26" xfId="9" applyFont="1" applyFill="1" applyBorder="1" applyAlignment="1">
      <alignment horizontal="left" vertical="center"/>
    </xf>
    <xf numFmtId="0" fontId="1" fillId="0" borderId="26" xfId="8" applyFont="1" applyFill="1" applyBorder="1" applyAlignment="1">
      <alignment vertical="center"/>
    </xf>
    <xf numFmtId="176" fontId="1" fillId="0" borderId="28" xfId="8" applyNumberFormat="1" applyFont="1" applyFill="1" applyBorder="1" applyAlignment="1">
      <alignment horizontal="right" vertical="center"/>
    </xf>
    <xf numFmtId="179" fontId="9" fillId="0" borderId="26" xfId="8" applyNumberFormat="1" applyFont="1" applyFill="1" applyBorder="1" applyAlignment="1">
      <alignment horizontal="center" vertical="center"/>
    </xf>
    <xf numFmtId="176" fontId="9" fillId="0" borderId="27" xfId="8" applyNumberFormat="1" applyFont="1" applyFill="1" applyBorder="1" applyAlignment="1">
      <alignment horizontal="center" vertical="center"/>
    </xf>
    <xf numFmtId="176" fontId="1" fillId="0" borderId="26" xfId="8" applyNumberFormat="1" applyFont="1" applyFill="1" applyBorder="1" applyAlignment="1">
      <alignment horizontal="right" vertical="center"/>
    </xf>
    <xf numFmtId="176" fontId="9" fillId="0" borderId="29" xfId="6" applyNumberFormat="1" applyFont="1" applyFill="1" applyBorder="1" applyAlignment="1">
      <alignment horizontal="center" vertical="center"/>
    </xf>
    <xf numFmtId="38" fontId="1" fillId="0" borderId="34" xfId="6" applyFont="1" applyFill="1" applyBorder="1" applyAlignment="1">
      <alignment vertical="center"/>
    </xf>
    <xf numFmtId="0" fontId="1" fillId="0" borderId="35" xfId="9" applyFont="1" applyFill="1" applyBorder="1" applyAlignment="1">
      <alignment vertical="center"/>
    </xf>
    <xf numFmtId="0" fontId="1" fillId="0" borderId="35" xfId="9" applyFont="1" applyFill="1" applyBorder="1" applyAlignment="1">
      <alignment horizontal="left" vertical="center"/>
    </xf>
    <xf numFmtId="0" fontId="1" fillId="0" borderId="35" xfId="8" applyFont="1" applyFill="1" applyBorder="1" applyAlignment="1">
      <alignment vertical="center"/>
    </xf>
    <xf numFmtId="176" fontId="1" fillId="0" borderId="37" xfId="8" applyNumberFormat="1" applyFont="1" applyFill="1" applyBorder="1" applyAlignment="1">
      <alignment horizontal="right" vertical="center"/>
    </xf>
    <xf numFmtId="179" fontId="9" fillId="0" borderId="35" xfId="8" applyNumberFormat="1" applyFont="1" applyFill="1" applyBorder="1" applyAlignment="1">
      <alignment horizontal="center" vertical="center"/>
    </xf>
    <xf numFmtId="176" fontId="9" fillId="0" borderId="36" xfId="8" applyNumberFormat="1" applyFont="1" applyFill="1" applyBorder="1" applyAlignment="1">
      <alignment horizontal="center" vertical="center"/>
    </xf>
    <xf numFmtId="176" fontId="1" fillId="0" borderId="35" xfId="8" applyNumberFormat="1" applyFont="1" applyFill="1" applyBorder="1" applyAlignment="1">
      <alignment horizontal="right" vertical="center"/>
    </xf>
    <xf numFmtId="176" fontId="9" fillId="0" borderId="53" xfId="6" applyNumberFormat="1" applyFont="1" applyFill="1" applyBorder="1" applyAlignment="1">
      <alignment horizontal="center" vertical="center"/>
    </xf>
    <xf numFmtId="0" fontId="1" fillId="0" borderId="2" xfId="8" applyFont="1" applyFill="1" applyBorder="1" applyAlignment="1">
      <alignment vertical="top" wrapText="1"/>
    </xf>
    <xf numFmtId="0" fontId="1" fillId="0" borderId="2" xfId="8" applyFont="1" applyFill="1" applyBorder="1" applyAlignment="1">
      <alignment vertical="top"/>
    </xf>
    <xf numFmtId="0" fontId="1" fillId="0" borderId="0" xfId="8" applyFont="1" applyFill="1" applyBorder="1" applyAlignment="1">
      <alignment vertical="top"/>
    </xf>
    <xf numFmtId="0" fontId="4" fillId="0" borderId="0" xfId="8" applyFont="1" applyAlignment="1">
      <alignment horizontal="left" vertical="center"/>
    </xf>
    <xf numFmtId="0" fontId="1" fillId="0" borderId="0" xfId="8" applyFont="1" applyAlignment="1">
      <alignment horizontal="center" vertical="center"/>
    </xf>
    <xf numFmtId="0" fontId="1" fillId="0" borderId="0" xfId="8" applyFont="1"/>
    <xf numFmtId="0" fontId="10" fillId="2" borderId="0" xfId="4" applyFont="1" applyFill="1">
      <alignment vertical="center"/>
    </xf>
    <xf numFmtId="0" fontId="16" fillId="2" borderId="0" xfId="3" applyFont="1" applyFill="1" applyAlignment="1">
      <alignment vertical="center"/>
    </xf>
    <xf numFmtId="0" fontId="6" fillId="2" borderId="0" xfId="3" applyFont="1" applyFill="1" applyAlignment="1">
      <alignment horizontal="center" vertical="center"/>
    </xf>
    <xf numFmtId="49" fontId="8" fillId="2" borderId="0" xfId="3" applyNumberFormat="1" applyFont="1" applyFill="1" applyBorder="1" applyAlignment="1">
      <alignment vertical="center"/>
    </xf>
    <xf numFmtId="0" fontId="8" fillId="2" borderId="0" xfId="3" applyFont="1" applyFill="1" applyBorder="1" applyAlignment="1">
      <alignment vertical="center"/>
    </xf>
    <xf numFmtId="0" fontId="7" fillId="2" borderId="0" xfId="3" applyFont="1" applyFill="1" applyBorder="1" applyAlignment="1">
      <alignment horizontal="center" vertical="center"/>
    </xf>
    <xf numFmtId="0" fontId="1" fillId="2" borderId="0" xfId="3" applyFont="1" applyFill="1" applyBorder="1" applyAlignment="1">
      <alignment vertical="center"/>
    </xf>
    <xf numFmtId="0" fontId="1" fillId="2" borderId="0" xfId="3" applyFont="1" applyFill="1" applyBorder="1" applyAlignment="1">
      <alignment horizontal="right" vertical="center"/>
    </xf>
    <xf numFmtId="0" fontId="1" fillId="2" borderId="1" xfId="3" applyFont="1" applyFill="1" applyBorder="1" applyAlignment="1">
      <alignment horizontal="center" vertical="center"/>
    </xf>
    <xf numFmtId="0" fontId="1" fillId="2" borderId="2" xfId="3" applyFont="1" applyFill="1" applyBorder="1" applyAlignment="1">
      <alignment horizontal="center" vertical="center"/>
    </xf>
    <xf numFmtId="0" fontId="1" fillId="2" borderId="2" xfId="3" applyFont="1" applyFill="1" applyBorder="1" applyAlignment="1">
      <alignment vertical="center"/>
    </xf>
    <xf numFmtId="0" fontId="1" fillId="2" borderId="31" xfId="3" applyFont="1" applyFill="1" applyBorder="1" applyAlignment="1">
      <alignment vertical="center"/>
    </xf>
    <xf numFmtId="0" fontId="1" fillId="2" borderId="32" xfId="3" applyFont="1" applyFill="1" applyBorder="1" applyAlignment="1">
      <alignment horizontal="center" vertical="center"/>
    </xf>
    <xf numFmtId="0" fontId="1" fillId="2" borderId="33" xfId="3" applyFont="1" applyFill="1" applyBorder="1" applyAlignment="1">
      <alignment horizontal="center" vertical="center"/>
    </xf>
    <xf numFmtId="0" fontId="1" fillId="2" borderId="34" xfId="3" applyFont="1" applyFill="1" applyBorder="1" applyAlignment="1">
      <alignment vertical="center"/>
    </xf>
    <xf numFmtId="0" fontId="1" fillId="2" borderId="35" xfId="3" applyFont="1" applyFill="1" applyBorder="1" applyAlignment="1">
      <alignment vertical="center"/>
    </xf>
    <xf numFmtId="0" fontId="1" fillId="2" borderId="36" xfId="3" applyFont="1" applyFill="1" applyBorder="1" applyAlignment="1">
      <alignment vertical="center"/>
    </xf>
    <xf numFmtId="0" fontId="1" fillId="2" borderId="37" xfId="3" applyFont="1" applyFill="1" applyBorder="1" applyAlignment="1">
      <alignment horizontal="center" vertical="center"/>
    </xf>
    <xf numFmtId="0" fontId="1" fillId="2" borderId="53" xfId="3" applyFont="1" applyFill="1" applyBorder="1" applyAlignment="1">
      <alignment horizontal="center" vertical="center"/>
    </xf>
    <xf numFmtId="49" fontId="4" fillId="2" borderId="0" xfId="3" applyNumberFormat="1" applyFont="1" applyFill="1" applyAlignment="1">
      <alignment horizontal="center" vertical="center"/>
    </xf>
    <xf numFmtId="0" fontId="4" fillId="2" borderId="0" xfId="3" applyFont="1" applyFill="1" applyAlignment="1">
      <alignment horizontal="center" vertical="center"/>
    </xf>
    <xf numFmtId="38" fontId="1" fillId="2" borderId="1" xfId="6" applyFont="1" applyFill="1" applyBorder="1" applyAlignment="1">
      <alignment vertical="center"/>
    </xf>
    <xf numFmtId="0" fontId="1" fillId="2" borderId="2" xfId="9" applyFont="1" applyFill="1" applyBorder="1" applyAlignment="1">
      <alignment vertical="center"/>
    </xf>
    <xf numFmtId="0" fontId="1" fillId="2" borderId="2" xfId="9" applyFont="1" applyFill="1" applyBorder="1" applyAlignment="1">
      <alignment horizontal="left" vertical="center"/>
    </xf>
    <xf numFmtId="0" fontId="1" fillId="2" borderId="2" xfId="3" applyFont="1" applyFill="1" applyBorder="1" applyAlignment="1">
      <alignment vertical="center"/>
    </xf>
    <xf numFmtId="0" fontId="1" fillId="2" borderId="31" xfId="3" applyFont="1" applyFill="1" applyBorder="1" applyAlignment="1">
      <alignment vertical="center"/>
    </xf>
    <xf numFmtId="0" fontId="1" fillId="2" borderId="32" xfId="3" applyFont="1" applyFill="1" applyBorder="1" applyAlignment="1">
      <alignment vertical="center"/>
    </xf>
    <xf numFmtId="0" fontId="9" fillId="2" borderId="33" xfId="3" applyFont="1" applyFill="1" applyBorder="1" applyAlignment="1">
      <alignment vertical="center"/>
    </xf>
    <xf numFmtId="38" fontId="1" fillId="2" borderId="6" xfId="6" applyFont="1" applyFill="1" applyBorder="1" applyAlignment="1">
      <alignment vertical="center"/>
    </xf>
    <xf numFmtId="0" fontId="1" fillId="2" borderId="0" xfId="9" applyFont="1" applyFill="1" applyBorder="1" applyAlignment="1">
      <alignment vertical="center"/>
    </xf>
    <xf numFmtId="0" fontId="1" fillId="2" borderId="0" xfId="9" applyFont="1" applyFill="1" applyBorder="1" applyAlignment="1">
      <alignment horizontal="left" vertical="center"/>
    </xf>
    <xf numFmtId="0" fontId="1" fillId="2" borderId="10" xfId="3" applyFont="1" applyFill="1" applyBorder="1" applyAlignment="1">
      <alignment vertical="center"/>
    </xf>
    <xf numFmtId="176" fontId="1" fillId="2" borderId="20" xfId="3" applyNumberFormat="1" applyFont="1" applyFill="1" applyBorder="1" applyAlignment="1">
      <alignment horizontal="right" vertical="center"/>
    </xf>
    <xf numFmtId="178" fontId="9" fillId="2" borderId="11" xfId="3" applyNumberFormat="1" applyFont="1" applyFill="1" applyBorder="1" applyAlignment="1">
      <alignment horizontal="center" vertical="center"/>
    </xf>
    <xf numFmtId="0" fontId="1" fillId="2" borderId="6" xfId="3" applyFont="1" applyFill="1" applyBorder="1" applyAlignment="1">
      <alignment vertical="center"/>
    </xf>
    <xf numFmtId="0" fontId="1" fillId="2" borderId="6" xfId="7" applyFont="1" applyFill="1" applyBorder="1" applyAlignment="1">
      <alignment vertical="center"/>
    </xf>
    <xf numFmtId="0" fontId="1" fillId="2" borderId="0" xfId="7" applyFont="1" applyFill="1" applyBorder="1" applyAlignment="1">
      <alignment vertical="center"/>
    </xf>
    <xf numFmtId="177" fontId="9" fillId="2" borderId="11" xfId="3" applyNumberFormat="1" applyFont="1" applyFill="1" applyBorder="1" applyAlignment="1">
      <alignment horizontal="center" vertical="center"/>
    </xf>
    <xf numFmtId="38" fontId="1" fillId="2" borderId="0" xfId="6" applyFont="1" applyFill="1" applyBorder="1" applyAlignment="1">
      <alignment vertical="center"/>
    </xf>
    <xf numFmtId="0" fontId="1" fillId="2" borderId="21" xfId="3" applyFont="1" applyFill="1" applyBorder="1" applyAlignment="1">
      <alignment vertical="center"/>
    </xf>
    <xf numFmtId="0" fontId="1" fillId="2" borderId="7" xfId="3" applyFont="1" applyFill="1" applyBorder="1" applyAlignment="1">
      <alignment vertical="center"/>
    </xf>
    <xf numFmtId="38" fontId="1" fillId="2" borderId="7" xfId="6" applyFont="1" applyFill="1" applyBorder="1" applyAlignment="1">
      <alignment vertical="center"/>
    </xf>
    <xf numFmtId="0" fontId="1" fillId="2" borderId="7" xfId="7" applyFont="1" applyFill="1" applyBorder="1" applyAlignment="1">
      <alignment vertical="center"/>
    </xf>
    <xf numFmtId="0" fontId="1" fillId="2" borderId="47" xfId="3" applyFont="1" applyFill="1" applyBorder="1" applyAlignment="1">
      <alignment vertical="center"/>
    </xf>
    <xf numFmtId="176" fontId="1" fillId="2" borderId="22" xfId="3" applyNumberFormat="1" applyFont="1" applyFill="1" applyBorder="1" applyAlignment="1">
      <alignment horizontal="right" vertical="center"/>
    </xf>
    <xf numFmtId="178" fontId="9" fillId="2" borderId="23" xfId="3" applyNumberFormat="1" applyFont="1" applyFill="1" applyBorder="1" applyAlignment="1">
      <alignment horizontal="center" vertical="center"/>
    </xf>
    <xf numFmtId="176" fontId="1" fillId="2" borderId="20" xfId="3" applyNumberFormat="1" applyFont="1" applyFill="1" applyBorder="1" applyAlignment="1">
      <alignment horizontal="center" vertical="center"/>
    </xf>
    <xf numFmtId="0" fontId="9" fillId="2" borderId="11" xfId="3" applyFont="1" applyFill="1" applyBorder="1" applyAlignment="1">
      <alignment horizontal="center" vertical="center"/>
    </xf>
    <xf numFmtId="0" fontId="1" fillId="2" borderId="0" xfId="3" applyFont="1" applyFill="1" applyBorder="1" applyAlignment="1">
      <alignment horizontal="left" vertical="center"/>
    </xf>
    <xf numFmtId="0" fontId="1" fillId="2" borderId="7" xfId="3" applyFont="1" applyFill="1" applyBorder="1" applyAlignment="1">
      <alignment horizontal="left" vertical="center"/>
    </xf>
    <xf numFmtId="0" fontId="1" fillId="2" borderId="12" xfId="3" applyFont="1" applyFill="1" applyBorder="1" applyAlignment="1">
      <alignment horizontal="left" vertical="center"/>
    </xf>
    <xf numFmtId="0" fontId="1" fillId="2" borderId="13" xfId="3" applyFont="1" applyFill="1" applyBorder="1" applyAlignment="1">
      <alignment horizontal="left" vertical="center"/>
    </xf>
    <xf numFmtId="0" fontId="1" fillId="2" borderId="14" xfId="3" applyFont="1" applyFill="1" applyBorder="1" applyAlignment="1">
      <alignment horizontal="left" vertical="center"/>
    </xf>
    <xf numFmtId="0" fontId="1" fillId="2" borderId="21" xfId="3" applyFont="1" applyFill="1" applyBorder="1" applyAlignment="1">
      <alignment horizontal="left" vertical="center"/>
    </xf>
    <xf numFmtId="0" fontId="1" fillId="2" borderId="7" xfId="3" applyFont="1" applyFill="1" applyBorder="1" applyAlignment="1">
      <alignment horizontal="left" vertical="center"/>
    </xf>
    <xf numFmtId="0" fontId="1" fillId="2" borderId="47" xfId="3" applyFont="1" applyFill="1" applyBorder="1" applyAlignment="1">
      <alignment horizontal="left" vertical="center"/>
    </xf>
    <xf numFmtId="0" fontId="1" fillId="2" borderId="6" xfId="3" applyFont="1" applyFill="1" applyBorder="1" applyAlignment="1">
      <alignment horizontal="left" vertical="center"/>
    </xf>
    <xf numFmtId="0" fontId="1" fillId="2" borderId="0" xfId="3" applyFont="1" applyFill="1" applyBorder="1" applyAlignment="1">
      <alignment horizontal="left" vertical="center"/>
    </xf>
    <xf numFmtId="0" fontId="1" fillId="2" borderId="10" xfId="3" applyFont="1" applyFill="1" applyBorder="1" applyAlignment="1">
      <alignment horizontal="left" vertical="center"/>
    </xf>
    <xf numFmtId="176" fontId="1" fillId="2" borderId="24" xfId="3" applyNumberFormat="1" applyFont="1" applyFill="1" applyBorder="1" applyAlignment="1">
      <alignment horizontal="right" vertical="center"/>
    </xf>
    <xf numFmtId="0" fontId="1" fillId="2" borderId="16" xfId="3" applyFont="1" applyFill="1" applyBorder="1" applyAlignment="1">
      <alignment horizontal="left" vertical="center"/>
    </xf>
    <xf numFmtId="0" fontId="1" fillId="2" borderId="17" xfId="3" applyFont="1" applyFill="1" applyBorder="1" applyAlignment="1">
      <alignment horizontal="left" vertical="center"/>
    </xf>
    <xf numFmtId="0" fontId="1" fillId="2" borderId="30" xfId="3" applyFont="1" applyFill="1" applyBorder="1" applyAlignment="1">
      <alignment horizontal="left" vertical="center"/>
    </xf>
    <xf numFmtId="176" fontId="1" fillId="2" borderId="18" xfId="3" applyNumberFormat="1" applyFont="1" applyFill="1" applyBorder="1" applyAlignment="1">
      <alignment horizontal="right" vertical="center"/>
    </xf>
    <xf numFmtId="178" fontId="9" fillId="2" borderId="19" xfId="3" applyNumberFormat="1" applyFont="1" applyFill="1" applyBorder="1" applyAlignment="1">
      <alignment horizontal="center" vertical="center"/>
    </xf>
    <xf numFmtId="0" fontId="1" fillId="2" borderId="2" xfId="3" applyFont="1" applyFill="1" applyBorder="1" applyAlignment="1">
      <alignment horizontal="left" vertical="center"/>
    </xf>
    <xf numFmtId="176" fontId="1" fillId="2" borderId="0" xfId="3" applyNumberFormat="1" applyFont="1" applyFill="1" applyBorder="1" applyAlignment="1">
      <alignment horizontal="right" vertical="center"/>
    </xf>
    <xf numFmtId="178" fontId="9" fillId="2" borderId="2" xfId="3" applyNumberFormat="1" applyFont="1" applyFill="1" applyBorder="1" applyAlignment="1">
      <alignment horizontal="center" vertical="center"/>
    </xf>
    <xf numFmtId="0" fontId="1" fillId="2" borderId="38" xfId="3" applyFont="1" applyFill="1" applyBorder="1" applyAlignment="1">
      <alignment horizontal="left" vertical="center"/>
    </xf>
    <xf numFmtId="0" fontId="1" fillId="2" borderId="4" xfId="3" applyFont="1" applyFill="1" applyBorder="1" applyAlignment="1">
      <alignment horizontal="left" vertical="center"/>
    </xf>
    <xf numFmtId="176" fontId="1" fillId="2" borderId="3" xfId="3" applyNumberFormat="1" applyFont="1" applyFill="1" applyBorder="1" applyAlignment="1">
      <alignment horizontal="right" vertical="center"/>
    </xf>
    <xf numFmtId="178" fontId="9" fillId="2" borderId="5" xfId="3" applyNumberFormat="1" applyFont="1" applyFill="1" applyBorder="1" applyAlignment="1">
      <alignment horizontal="center" vertical="center"/>
    </xf>
    <xf numFmtId="0" fontId="1" fillId="2" borderId="12" xfId="3" applyFont="1" applyFill="1" applyBorder="1" applyAlignment="1">
      <alignment horizontal="left" vertical="center"/>
    </xf>
    <xf numFmtId="0" fontId="1" fillId="2" borderId="13" xfId="3" applyFont="1" applyFill="1" applyBorder="1" applyAlignment="1">
      <alignment horizontal="left" vertical="center"/>
    </xf>
    <xf numFmtId="0" fontId="1" fillId="2" borderId="25" xfId="3" applyFont="1" applyFill="1" applyBorder="1" applyAlignment="1">
      <alignment horizontal="left" vertical="center"/>
    </xf>
    <xf numFmtId="0" fontId="1" fillId="2" borderId="26" xfId="3" applyFont="1" applyFill="1" applyBorder="1" applyAlignment="1">
      <alignment horizontal="left" vertical="center"/>
    </xf>
    <xf numFmtId="176" fontId="1" fillId="2" borderId="28" xfId="3" applyNumberFormat="1" applyFont="1" applyFill="1" applyBorder="1" applyAlignment="1">
      <alignment horizontal="right" vertical="center"/>
    </xf>
    <xf numFmtId="178" fontId="9" fillId="2" borderId="29" xfId="3" applyNumberFormat="1" applyFont="1" applyFill="1" applyBorder="1" applyAlignment="1">
      <alignment horizontal="center" vertical="center"/>
    </xf>
    <xf numFmtId="0" fontId="1" fillId="2" borderId="16" xfId="3" applyFont="1" applyFill="1" applyBorder="1" applyAlignment="1">
      <alignment vertical="center"/>
    </xf>
    <xf numFmtId="0" fontId="1" fillId="2" borderId="17" xfId="3" applyFont="1" applyFill="1" applyBorder="1" applyAlignment="1">
      <alignment vertical="center"/>
    </xf>
    <xf numFmtId="38" fontId="1" fillId="2" borderId="17" xfId="6" applyFont="1" applyFill="1" applyBorder="1" applyAlignment="1">
      <alignment vertical="center"/>
    </xf>
    <xf numFmtId="0" fontId="1" fillId="2" borderId="17" xfId="7" applyFont="1" applyFill="1" applyBorder="1" applyAlignment="1">
      <alignment vertical="center"/>
    </xf>
    <xf numFmtId="38" fontId="8" fillId="2" borderId="0" xfId="6" applyFont="1" applyFill="1" applyBorder="1" applyAlignment="1">
      <alignment vertical="center"/>
    </xf>
    <xf numFmtId="0" fontId="8" fillId="2" borderId="0" xfId="7" applyFont="1" applyFill="1" applyBorder="1" applyAlignment="1">
      <alignment vertical="center"/>
    </xf>
    <xf numFmtId="0" fontId="8" fillId="2" borderId="0" xfId="9" applyFont="1" applyFill="1" applyBorder="1" applyAlignment="1">
      <alignment horizontal="left" vertical="center"/>
    </xf>
    <xf numFmtId="0" fontId="4" fillId="2" borderId="0" xfId="3" applyFont="1" applyFill="1" applyBorder="1" applyAlignment="1">
      <alignment vertical="center"/>
    </xf>
    <xf numFmtId="0" fontId="4" fillId="2" borderId="0" xfId="3" applyFont="1" applyFill="1" applyAlignment="1">
      <alignment horizontal="left" vertical="center"/>
    </xf>
    <xf numFmtId="0" fontId="8" fillId="2" borderId="0" xfId="3" applyFont="1" applyFill="1" applyBorder="1" applyAlignment="1">
      <alignment horizontal="left" vertical="center"/>
    </xf>
    <xf numFmtId="49" fontId="4" fillId="0" borderId="0" xfId="10" applyNumberFormat="1" applyFont="1" applyAlignment="1">
      <alignment vertical="center"/>
    </xf>
    <xf numFmtId="49" fontId="1" fillId="0" borderId="0" xfId="11" applyNumberFormat="1" applyFont="1">
      <alignment vertical="center"/>
    </xf>
    <xf numFmtId="0" fontId="4" fillId="0" borderId="0" xfId="10" applyFont="1" applyAlignment="1">
      <alignment vertical="center"/>
    </xf>
    <xf numFmtId="0" fontId="1" fillId="0" borderId="0" xfId="12" applyFont="1">
      <alignment vertical="center"/>
    </xf>
    <xf numFmtId="49" fontId="1" fillId="0" borderId="0" xfId="10" applyNumberFormat="1" applyFont="1" applyFill="1" applyAlignment="1">
      <alignment vertical="center"/>
    </xf>
    <xf numFmtId="0" fontId="1" fillId="0" borderId="0" xfId="10" applyFont="1" applyFill="1" applyAlignment="1">
      <alignment vertical="center"/>
    </xf>
    <xf numFmtId="0" fontId="6" fillId="0" borderId="0" xfId="10" applyFont="1" applyFill="1" applyBorder="1" applyAlignment="1">
      <alignment horizontal="center" vertical="center"/>
    </xf>
    <xf numFmtId="0" fontId="4" fillId="0" borderId="0" xfId="10" applyFont="1" applyFill="1" applyAlignment="1">
      <alignment vertical="center"/>
    </xf>
    <xf numFmtId="0" fontId="7" fillId="0" borderId="0" xfId="10" applyFont="1" applyFill="1" applyBorder="1" applyAlignment="1">
      <alignment horizontal="center"/>
    </xf>
    <xf numFmtId="0" fontId="1" fillId="0" borderId="0" xfId="10" applyFont="1" applyFill="1" applyBorder="1" applyAlignment="1"/>
    <xf numFmtId="0" fontId="1" fillId="0" borderId="0" xfId="10" applyFont="1" applyFill="1" applyBorder="1" applyAlignment="1">
      <alignment horizontal="right"/>
    </xf>
    <xf numFmtId="0" fontId="1" fillId="0" borderId="16" xfId="0" applyFont="1" applyFill="1" applyBorder="1" applyAlignment="1">
      <alignment horizontal="center" vertical="center"/>
    </xf>
    <xf numFmtId="0" fontId="1" fillId="0" borderId="17" xfId="0" applyFont="1" applyFill="1" applyBorder="1" applyAlignment="1">
      <alignment horizontal="center" vertical="center"/>
    </xf>
    <xf numFmtId="0" fontId="1" fillId="0" borderId="30" xfId="0" applyFont="1" applyFill="1" applyBorder="1" applyAlignment="1">
      <alignment horizontal="center" vertical="center"/>
    </xf>
    <xf numFmtId="0" fontId="1" fillId="0" borderId="18" xfId="0" applyFont="1" applyFill="1" applyBorder="1" applyAlignment="1">
      <alignment horizontal="center" vertical="center"/>
    </xf>
    <xf numFmtId="0" fontId="1" fillId="0" borderId="19" xfId="0" applyFont="1" applyFill="1" applyBorder="1" applyAlignment="1">
      <alignment horizontal="center" vertical="center"/>
    </xf>
    <xf numFmtId="0" fontId="1" fillId="0" borderId="0" xfId="0" applyFont="1" applyFill="1" applyBorder="1" applyAlignment="1"/>
    <xf numFmtId="0" fontId="1" fillId="0" borderId="0" xfId="0" applyFont="1" applyFill="1" applyAlignment="1">
      <alignment vertical="center"/>
    </xf>
    <xf numFmtId="0" fontId="1" fillId="0" borderId="54" xfId="0" applyFont="1" applyFill="1" applyBorder="1" applyAlignment="1">
      <alignment vertical="center"/>
    </xf>
    <xf numFmtId="0" fontId="1" fillId="0" borderId="55" xfId="0" applyFont="1" applyFill="1" applyBorder="1" applyAlignment="1">
      <alignment vertical="center"/>
    </xf>
    <xf numFmtId="38" fontId="1" fillId="0" borderId="55" xfId="6" applyFont="1" applyFill="1" applyBorder="1" applyAlignment="1">
      <alignment vertical="center"/>
    </xf>
    <xf numFmtId="176" fontId="1" fillId="0" borderId="56" xfId="0" applyNumberFormat="1" applyFont="1" applyFill="1" applyBorder="1" applyAlignment="1">
      <alignment horizontal="right" vertical="center"/>
    </xf>
    <xf numFmtId="0" fontId="9" fillId="0" borderId="57" xfId="0" applyFont="1" applyFill="1" applyBorder="1" applyAlignment="1">
      <alignment horizontal="center" vertical="center"/>
    </xf>
    <xf numFmtId="0" fontId="1" fillId="0" borderId="6" xfId="0" applyFont="1" applyFill="1" applyBorder="1" applyAlignment="1">
      <alignment vertical="center"/>
    </xf>
    <xf numFmtId="0" fontId="1" fillId="0" borderId="0" xfId="0" applyFont="1" applyFill="1" applyBorder="1" applyAlignment="1">
      <alignment vertical="center"/>
    </xf>
    <xf numFmtId="176" fontId="1" fillId="0" borderId="20" xfId="0" applyNumberFormat="1" applyFont="1" applyFill="1" applyBorder="1" applyAlignment="1">
      <alignment horizontal="right" vertical="center"/>
    </xf>
    <xf numFmtId="178" fontId="9" fillId="0" borderId="11" xfId="0" applyNumberFormat="1" applyFont="1" applyFill="1" applyBorder="1" applyAlignment="1">
      <alignment horizontal="center" vertical="center"/>
    </xf>
    <xf numFmtId="0" fontId="1" fillId="0" borderId="0" xfId="0" applyFont="1" applyFill="1" applyBorder="1" applyAlignment="1">
      <alignment horizontal="center" vertical="center"/>
    </xf>
    <xf numFmtId="0" fontId="1" fillId="0" borderId="10" xfId="0" applyFont="1" applyFill="1" applyBorder="1" applyAlignment="1">
      <alignment horizontal="center" vertical="center"/>
    </xf>
    <xf numFmtId="176" fontId="1" fillId="0" borderId="24" xfId="0" applyNumberFormat="1" applyFont="1" applyFill="1" applyBorder="1" applyAlignment="1">
      <alignment horizontal="right" vertical="center"/>
    </xf>
    <xf numFmtId="178" fontId="9" fillId="0" borderId="15" xfId="0" applyNumberFormat="1" applyFont="1" applyFill="1" applyBorder="1" applyAlignment="1">
      <alignment horizontal="center" vertical="center"/>
    </xf>
    <xf numFmtId="0" fontId="1" fillId="0" borderId="21" xfId="0" applyFont="1" applyFill="1" applyBorder="1" applyAlignment="1">
      <alignment vertical="center"/>
    </xf>
    <xf numFmtId="0" fontId="1" fillId="0" borderId="7" xfId="0" applyFont="1" applyFill="1" applyBorder="1" applyAlignment="1">
      <alignment vertical="center"/>
    </xf>
    <xf numFmtId="38" fontId="1" fillId="0" borderId="7" xfId="6" applyFont="1" applyFill="1" applyBorder="1" applyAlignment="1">
      <alignment vertical="center"/>
    </xf>
    <xf numFmtId="0" fontId="1" fillId="0" borderId="7" xfId="0" applyFont="1" applyFill="1" applyBorder="1" applyAlignment="1">
      <alignment horizontal="center" vertical="center"/>
    </xf>
    <xf numFmtId="176" fontId="1" fillId="0" borderId="22" xfId="0" applyNumberFormat="1" applyFont="1" applyFill="1" applyBorder="1" applyAlignment="1">
      <alignment horizontal="right" vertical="center"/>
    </xf>
    <xf numFmtId="178" fontId="9" fillId="0" borderId="23" xfId="0" applyNumberFormat="1" applyFont="1" applyFill="1" applyBorder="1" applyAlignment="1">
      <alignment horizontal="center" vertical="center"/>
    </xf>
    <xf numFmtId="0" fontId="1" fillId="0" borderId="0" xfId="0" applyFont="1" applyFill="1" applyBorder="1" applyAlignment="1">
      <alignment horizontal="center" vertical="center"/>
    </xf>
    <xf numFmtId="0" fontId="9" fillId="0" borderId="11" xfId="0" applyFont="1" applyFill="1" applyBorder="1" applyAlignment="1">
      <alignment horizontal="center" vertical="center"/>
    </xf>
    <xf numFmtId="0" fontId="1" fillId="0" borderId="38" xfId="0" applyFont="1" applyFill="1" applyBorder="1" applyAlignment="1">
      <alignment horizontal="center" vertical="center"/>
    </xf>
    <xf numFmtId="0" fontId="1" fillId="0" borderId="4" xfId="0" applyFont="1" applyFill="1" applyBorder="1" applyAlignment="1">
      <alignment horizontal="center" vertical="center"/>
    </xf>
    <xf numFmtId="0" fontId="1" fillId="0" borderId="5" xfId="0" applyFont="1" applyFill="1" applyBorder="1" applyAlignment="1">
      <alignment horizontal="center" vertical="center"/>
    </xf>
    <xf numFmtId="0" fontId="1" fillId="0" borderId="12" xfId="0" applyFont="1" applyFill="1" applyBorder="1" applyAlignment="1">
      <alignment vertical="center"/>
    </xf>
    <xf numFmtId="0" fontId="1" fillId="0" borderId="13" xfId="0" applyFont="1" applyFill="1" applyBorder="1" applyAlignment="1">
      <alignment vertical="center"/>
    </xf>
    <xf numFmtId="38" fontId="1" fillId="0" borderId="13" xfId="6" applyFont="1" applyFill="1" applyBorder="1" applyAlignment="1">
      <alignment vertical="center"/>
    </xf>
    <xf numFmtId="0" fontId="1" fillId="0" borderId="13" xfId="0" applyFont="1" applyFill="1" applyBorder="1" applyAlignment="1">
      <alignment horizontal="center" vertical="center"/>
    </xf>
    <xf numFmtId="0" fontId="1" fillId="0" borderId="14" xfId="0" applyFont="1" applyFill="1" applyBorder="1" applyAlignment="1">
      <alignment horizontal="center" vertical="center"/>
    </xf>
    <xf numFmtId="0" fontId="1" fillId="0" borderId="26" xfId="0" applyFont="1" applyFill="1" applyBorder="1" applyAlignment="1">
      <alignment horizontal="center" vertical="center"/>
    </xf>
    <xf numFmtId="0" fontId="1" fillId="0" borderId="27" xfId="0" applyFont="1" applyFill="1" applyBorder="1" applyAlignment="1">
      <alignment horizontal="center" vertical="center"/>
    </xf>
    <xf numFmtId="0" fontId="1" fillId="0" borderId="28" xfId="0" applyFont="1" applyFill="1" applyBorder="1" applyAlignment="1">
      <alignment horizontal="center" vertical="center"/>
    </xf>
    <xf numFmtId="0" fontId="1" fillId="0" borderId="29" xfId="0" applyFont="1" applyFill="1" applyBorder="1" applyAlignment="1">
      <alignment horizontal="center" vertical="center"/>
    </xf>
    <xf numFmtId="38" fontId="9" fillId="0" borderId="23" xfId="0" applyNumberFormat="1" applyFont="1" applyFill="1" applyBorder="1" applyAlignment="1">
      <alignment horizontal="center" vertical="center"/>
    </xf>
    <xf numFmtId="0" fontId="1" fillId="0" borderId="58" xfId="0" applyFont="1" applyFill="1" applyBorder="1" applyAlignment="1">
      <alignment horizontal="center" vertical="center"/>
    </xf>
    <xf numFmtId="0" fontId="1" fillId="0" borderId="59" xfId="0" applyFont="1" applyFill="1" applyBorder="1" applyAlignment="1">
      <alignment horizontal="center" vertical="center"/>
    </xf>
    <xf numFmtId="176" fontId="1" fillId="0" borderId="3" xfId="0" applyNumberFormat="1" applyFont="1" applyBorder="1" applyAlignment="1">
      <alignment horizontal="right" vertical="center"/>
    </xf>
    <xf numFmtId="0" fontId="1" fillId="0" borderId="10" xfId="0" applyFont="1" applyFill="1" applyBorder="1" applyAlignment="1">
      <alignment vertical="center"/>
    </xf>
    <xf numFmtId="176" fontId="1" fillId="0" borderId="60" xfId="0" applyNumberFormat="1" applyFont="1" applyBorder="1" applyAlignment="1">
      <alignment horizontal="right" vertical="center"/>
    </xf>
    <xf numFmtId="38" fontId="9" fillId="0" borderId="9" xfId="0" applyNumberFormat="1" applyFont="1" applyBorder="1" applyAlignment="1">
      <alignment horizontal="center" vertical="center"/>
    </xf>
    <xf numFmtId="0" fontId="1" fillId="0" borderId="61" xfId="0" applyFont="1" applyFill="1" applyBorder="1" applyAlignment="1">
      <alignment horizontal="center" vertical="center"/>
    </xf>
    <xf numFmtId="0" fontId="1" fillId="0" borderId="62" xfId="0" applyFont="1" applyFill="1" applyBorder="1" applyAlignment="1">
      <alignment horizontal="center" vertical="center"/>
    </xf>
    <xf numFmtId="176" fontId="1" fillId="0" borderId="20" xfId="0" applyNumberFormat="1" applyFont="1" applyBorder="1" applyAlignment="1">
      <alignment horizontal="right" vertical="center"/>
    </xf>
    <xf numFmtId="38" fontId="9" fillId="0" borderId="11" xfId="0" applyNumberFormat="1" applyFont="1" applyBorder="1" applyAlignment="1">
      <alignment horizontal="center" vertical="center"/>
    </xf>
    <xf numFmtId="0" fontId="1" fillId="0" borderId="63" xfId="0" applyFont="1" applyFill="1" applyBorder="1" applyAlignment="1">
      <alignment horizontal="center" vertical="center"/>
    </xf>
    <xf numFmtId="0" fontId="1" fillId="0" borderId="64" xfId="0" applyFont="1" applyFill="1" applyBorder="1" applyAlignment="1">
      <alignment horizontal="center" vertical="center"/>
    </xf>
    <xf numFmtId="176" fontId="1" fillId="0" borderId="24" xfId="0" applyNumberFormat="1" applyFont="1" applyBorder="1" applyAlignment="1">
      <alignment horizontal="right" vertical="center"/>
    </xf>
    <xf numFmtId="38" fontId="9" fillId="0" borderId="15" xfId="0" applyNumberFormat="1" applyFont="1" applyBorder="1" applyAlignment="1">
      <alignment horizontal="center" vertical="center"/>
    </xf>
    <xf numFmtId="0" fontId="1" fillId="0" borderId="65" xfId="0" applyFont="1" applyFill="1" applyBorder="1" applyAlignment="1">
      <alignment horizontal="center" vertical="center"/>
    </xf>
    <xf numFmtId="0" fontId="1" fillId="0" borderId="66" xfId="0" applyFont="1" applyFill="1" applyBorder="1" applyAlignment="1">
      <alignment horizontal="center" vertical="center"/>
    </xf>
    <xf numFmtId="0" fontId="1" fillId="0" borderId="7" xfId="9" applyFont="1" applyFill="1" applyBorder="1" applyAlignment="1">
      <alignment horizontal="left" vertical="center"/>
    </xf>
    <xf numFmtId="0" fontId="1" fillId="0" borderId="47" xfId="0" applyFont="1" applyFill="1" applyBorder="1" applyAlignment="1">
      <alignment vertical="center"/>
    </xf>
    <xf numFmtId="0" fontId="1" fillId="0" borderId="67" xfId="0" applyFont="1" applyFill="1" applyBorder="1" applyAlignment="1">
      <alignment horizontal="center" vertical="center"/>
    </xf>
    <xf numFmtId="0" fontId="1" fillId="0" borderId="68" xfId="0" applyFont="1" applyFill="1" applyBorder="1" applyAlignment="1">
      <alignment horizontal="center" vertical="center"/>
    </xf>
    <xf numFmtId="176" fontId="1" fillId="0" borderId="42" xfId="0" applyNumberFormat="1" applyFont="1" applyFill="1" applyBorder="1" applyAlignment="1">
      <alignment horizontal="right" vertical="center"/>
    </xf>
    <xf numFmtId="176" fontId="1" fillId="0" borderId="51" xfId="0" applyNumberFormat="1" applyFont="1" applyFill="1" applyBorder="1" applyAlignment="1">
      <alignment horizontal="right" vertical="center"/>
    </xf>
    <xf numFmtId="176" fontId="1" fillId="0" borderId="69" xfId="0" applyNumberFormat="1" applyFont="1" applyBorder="1" applyAlignment="1">
      <alignment horizontal="right" vertical="center"/>
    </xf>
    <xf numFmtId="38" fontId="9" fillId="0" borderId="8" xfId="0" applyNumberFormat="1" applyFont="1" applyBorder="1" applyAlignment="1">
      <alignment horizontal="center" vertical="center"/>
    </xf>
    <xf numFmtId="176" fontId="1" fillId="0" borderId="6" xfId="0" applyNumberFormat="1" applyFont="1" applyBorder="1" applyAlignment="1">
      <alignment horizontal="right" vertical="center"/>
    </xf>
    <xf numFmtId="38" fontId="9" fillId="0" borderId="10" xfId="0" applyNumberFormat="1" applyFont="1" applyBorder="1" applyAlignment="1">
      <alignment vertical="center"/>
    </xf>
    <xf numFmtId="38" fontId="1" fillId="0" borderId="42" xfId="0" applyNumberFormat="1" applyFont="1" applyFill="1" applyBorder="1" applyAlignment="1">
      <alignment horizontal="center" vertical="center"/>
    </xf>
    <xf numFmtId="0" fontId="1" fillId="0" borderId="10" xfId="0" applyFont="1" applyFill="1" applyBorder="1" applyAlignment="1">
      <alignment horizontal="center" vertical="center"/>
    </xf>
    <xf numFmtId="0" fontId="1" fillId="0" borderId="14" xfId="0" applyFont="1" applyFill="1" applyBorder="1" applyAlignment="1">
      <alignment vertical="center"/>
    </xf>
    <xf numFmtId="0" fontId="1" fillId="0" borderId="69" xfId="0" applyFont="1" applyFill="1" applyBorder="1" applyAlignment="1">
      <alignment vertical="center"/>
    </xf>
    <xf numFmtId="0" fontId="1" fillId="0" borderId="70" xfId="0" applyFont="1" applyFill="1" applyBorder="1" applyAlignment="1">
      <alignment vertical="center"/>
    </xf>
    <xf numFmtId="0" fontId="1" fillId="0" borderId="70" xfId="9" applyFont="1" applyFill="1" applyBorder="1" applyAlignment="1">
      <alignment vertical="center"/>
    </xf>
    <xf numFmtId="0" fontId="1" fillId="0" borderId="70" xfId="9" applyFont="1" applyFill="1" applyBorder="1" applyAlignment="1">
      <alignment horizontal="left" vertical="center"/>
    </xf>
    <xf numFmtId="0" fontId="10" fillId="0" borderId="70" xfId="9" applyFont="1" applyFill="1" applyBorder="1" applyAlignment="1">
      <alignment horizontal="left" vertical="center"/>
    </xf>
    <xf numFmtId="0" fontId="1" fillId="0" borderId="8" xfId="0" applyFont="1" applyFill="1" applyBorder="1" applyAlignment="1">
      <alignment vertical="center"/>
    </xf>
    <xf numFmtId="176" fontId="1" fillId="0" borderId="22" xfId="0" applyNumberFormat="1" applyFont="1" applyBorder="1" applyAlignment="1">
      <alignment horizontal="right" vertical="center"/>
    </xf>
    <xf numFmtId="38" fontId="9" fillId="0" borderId="23" xfId="0" applyNumberFormat="1" applyFont="1" applyBorder="1" applyAlignment="1">
      <alignment horizontal="center" vertical="center"/>
    </xf>
    <xf numFmtId="176" fontId="1" fillId="0" borderId="21" xfId="0" applyNumberFormat="1" applyFont="1" applyBorder="1" applyAlignment="1">
      <alignment horizontal="right" vertical="center"/>
    </xf>
    <xf numFmtId="38" fontId="9" fillId="0" borderId="47" xfId="0" applyNumberFormat="1" applyFont="1" applyBorder="1" applyAlignment="1">
      <alignment horizontal="center" vertical="center"/>
    </xf>
    <xf numFmtId="0" fontId="1" fillId="0" borderId="25" xfId="0" applyFont="1" applyFill="1" applyBorder="1" applyAlignment="1">
      <alignment vertical="center"/>
    </xf>
    <xf numFmtId="0" fontId="1" fillId="0" borderId="26" xfId="0" applyFont="1" applyFill="1" applyBorder="1" applyAlignment="1">
      <alignment vertical="center"/>
    </xf>
    <xf numFmtId="176" fontId="1" fillId="0" borderId="28" xfId="0" applyNumberFormat="1" applyFont="1" applyBorder="1" applyAlignment="1">
      <alignment horizontal="right" vertical="center"/>
    </xf>
    <xf numFmtId="38" fontId="9" fillId="0" borderId="29" xfId="0" applyNumberFormat="1" applyFont="1" applyBorder="1" applyAlignment="1">
      <alignment horizontal="center" vertical="center"/>
    </xf>
    <xf numFmtId="176" fontId="1" fillId="0" borderId="25" xfId="0" applyNumberFormat="1" applyFont="1" applyBorder="1" applyAlignment="1">
      <alignment horizontal="right" vertical="center"/>
    </xf>
    <xf numFmtId="38" fontId="9" fillId="0" borderId="27" xfId="0" applyNumberFormat="1" applyFont="1" applyBorder="1" applyAlignment="1">
      <alignment horizontal="center" vertical="center"/>
    </xf>
    <xf numFmtId="0" fontId="1" fillId="0" borderId="34" xfId="0" applyFont="1" applyFill="1" applyBorder="1" applyAlignment="1">
      <alignment vertical="center"/>
    </xf>
    <xf numFmtId="0" fontId="1" fillId="0" borderId="35" xfId="0" applyFont="1" applyFill="1" applyBorder="1" applyAlignment="1">
      <alignment vertical="center"/>
    </xf>
    <xf numFmtId="0" fontId="1" fillId="0" borderId="17" xfId="0" applyFont="1" applyFill="1" applyBorder="1" applyAlignment="1">
      <alignment vertical="center"/>
    </xf>
    <xf numFmtId="176" fontId="1" fillId="0" borderId="18" xfId="0" applyNumberFormat="1" applyFont="1" applyBorder="1" applyAlignment="1">
      <alignment horizontal="right" vertical="center"/>
    </xf>
    <xf numFmtId="38" fontId="9" fillId="0" borderId="19" xfId="0" applyNumberFormat="1" applyFont="1" applyBorder="1" applyAlignment="1">
      <alignment horizontal="center" vertical="center"/>
    </xf>
    <xf numFmtId="176" fontId="1" fillId="0" borderId="16" xfId="0" applyNumberFormat="1" applyFont="1" applyBorder="1" applyAlignment="1">
      <alignment horizontal="right" vertical="center"/>
    </xf>
    <xf numFmtId="38" fontId="9" fillId="0" borderId="30" xfId="0" applyNumberFormat="1" applyFont="1" applyBorder="1" applyAlignment="1">
      <alignment horizontal="center" vertical="center"/>
    </xf>
    <xf numFmtId="49" fontId="1" fillId="0" borderId="0" xfId="0" applyNumberFormat="1" applyFont="1" applyAlignment="1">
      <alignment vertical="center"/>
    </xf>
    <xf numFmtId="0" fontId="1" fillId="0" borderId="0" xfId="0" applyFont="1" applyAlignment="1">
      <alignment vertical="center"/>
    </xf>
    <xf numFmtId="0" fontId="1" fillId="0" borderId="0" xfId="0" applyFont="1" applyAlignment="1">
      <alignment horizontal="center" vertical="center"/>
    </xf>
    <xf numFmtId="0" fontId="1" fillId="0" borderId="0" xfId="0" applyFont="1" applyBorder="1" applyAlignment="1">
      <alignment vertical="center"/>
    </xf>
    <xf numFmtId="0" fontId="4" fillId="0" borderId="0" xfId="0" applyFont="1" applyAlignment="1">
      <alignment vertical="center"/>
    </xf>
    <xf numFmtId="0" fontId="4" fillId="0" borderId="0" xfId="0" applyFont="1" applyAlignment="1">
      <alignment horizontal="left" vertical="center"/>
    </xf>
    <xf numFmtId="0" fontId="1" fillId="0" borderId="0" xfId="0" applyFont="1" applyAlignment="1"/>
    <xf numFmtId="0" fontId="1" fillId="0" borderId="0" xfId="0" applyFont="1" applyBorder="1" applyAlignment="1">
      <alignment vertical="top"/>
    </xf>
    <xf numFmtId="38" fontId="1" fillId="2" borderId="0" xfId="6" applyFont="1" applyFill="1" applyBorder="1" applyAlignment="1">
      <alignment horizontal="center" vertical="center"/>
    </xf>
    <xf numFmtId="0" fontId="17" fillId="0" borderId="0" xfId="0" applyFont="1">
      <alignment vertical="center"/>
    </xf>
    <xf numFmtId="176" fontId="1" fillId="2" borderId="0" xfId="0" applyNumberFormat="1" applyFont="1" applyFill="1">
      <alignment vertical="center"/>
    </xf>
    <xf numFmtId="0" fontId="1" fillId="0" borderId="0" xfId="8" applyFont="1" applyFill="1" applyBorder="1" applyAlignment="1">
      <alignment horizontal="right" vertical="center"/>
    </xf>
    <xf numFmtId="0" fontId="1" fillId="0" borderId="26" xfId="8" applyFont="1" applyFill="1" applyBorder="1" applyAlignment="1">
      <alignment horizontal="center" vertical="center" wrapText="1"/>
    </xf>
    <xf numFmtId="176" fontId="1" fillId="0" borderId="71" xfId="8" applyNumberFormat="1" applyFont="1" applyFill="1" applyBorder="1" applyAlignment="1">
      <alignment horizontal="center" vertical="center"/>
    </xf>
    <xf numFmtId="176" fontId="1" fillId="0" borderId="72" xfId="8" applyNumberFormat="1" applyFont="1" applyFill="1" applyBorder="1" applyAlignment="1">
      <alignment horizontal="center" vertical="center"/>
    </xf>
    <xf numFmtId="179" fontId="1" fillId="0" borderId="72" xfId="8" applyNumberFormat="1" applyFont="1" applyFill="1" applyBorder="1" applyAlignment="1">
      <alignment horizontal="center" vertical="center"/>
    </xf>
    <xf numFmtId="176" fontId="1" fillId="0" borderId="73" xfId="8" applyNumberFormat="1" applyFont="1" applyFill="1" applyBorder="1" applyAlignment="1">
      <alignment horizontal="center" vertical="center"/>
    </xf>
    <xf numFmtId="0" fontId="1" fillId="0" borderId="29" xfId="8" applyFont="1" applyBorder="1" applyAlignment="1">
      <alignment horizontal="center" vertical="center" wrapText="1"/>
    </xf>
    <xf numFmtId="176" fontId="9" fillId="0" borderId="29" xfId="8" applyNumberFormat="1" applyFont="1" applyFill="1" applyBorder="1" applyAlignment="1">
      <alignment horizontal="center" vertical="center"/>
    </xf>
    <xf numFmtId="176" fontId="9" fillId="0" borderId="53" xfId="8" applyNumberFormat="1" applyFont="1" applyFill="1" applyBorder="1" applyAlignment="1">
      <alignment horizontal="center" vertical="center"/>
    </xf>
    <xf numFmtId="176" fontId="4" fillId="0" borderId="0" xfId="8" applyNumberFormat="1" applyFont="1" applyFill="1" applyAlignment="1">
      <alignment vertical="center"/>
    </xf>
    <xf numFmtId="176" fontId="1" fillId="2" borderId="0" xfId="0" applyNumberFormat="1" applyFont="1" applyFill="1" applyBorder="1">
      <alignment vertical="center"/>
    </xf>
    <xf numFmtId="176" fontId="9" fillId="0" borderId="11" xfId="5" applyNumberFormat="1" applyFont="1" applyFill="1" applyBorder="1" applyAlignment="1">
      <alignment horizontal="center" vertical="center"/>
    </xf>
    <xf numFmtId="176" fontId="1" fillId="0" borderId="0" xfId="6" applyNumberFormat="1" applyFont="1" applyFill="1" applyBorder="1" applyAlignment="1">
      <alignment vertical="center"/>
    </xf>
    <xf numFmtId="176" fontId="9" fillId="2" borderId="11" xfId="5" applyNumberFormat="1" applyFont="1" applyFill="1" applyBorder="1" applyAlignment="1">
      <alignment horizontal="center" vertical="center"/>
    </xf>
    <xf numFmtId="176" fontId="1" fillId="0" borderId="0" xfId="5" applyNumberFormat="1" applyFont="1" applyFill="1" applyBorder="1" applyAlignment="1">
      <alignment vertical="center"/>
    </xf>
    <xf numFmtId="176" fontId="1" fillId="0" borderId="21" xfId="6" applyNumberFormat="1" applyFont="1" applyFill="1" applyBorder="1" applyAlignment="1">
      <alignment horizontal="center" vertical="center"/>
    </xf>
    <xf numFmtId="176" fontId="1" fillId="0" borderId="6" xfId="6" applyNumberFormat="1" applyFont="1" applyFill="1" applyBorder="1" applyAlignment="1">
      <alignment vertical="center"/>
    </xf>
    <xf numFmtId="176" fontId="1" fillId="0" borderId="6" xfId="6" applyNumberFormat="1" applyFont="1" applyFill="1" applyBorder="1" applyAlignment="1">
      <alignment horizontal="center" vertical="center"/>
    </xf>
    <xf numFmtId="176" fontId="1" fillId="0" borderId="6" xfId="5" applyNumberFormat="1" applyFont="1" applyFill="1" applyBorder="1" applyAlignment="1">
      <alignment vertical="center"/>
    </xf>
    <xf numFmtId="176" fontId="1" fillId="0" borderId="0" xfId="5" applyNumberFormat="1" applyFont="1" applyFill="1" applyAlignment="1">
      <alignment vertical="center"/>
    </xf>
    <xf numFmtId="176" fontId="1" fillId="0" borderId="25" xfId="5" applyNumberFormat="1" applyFont="1" applyFill="1" applyBorder="1" applyAlignment="1">
      <alignment horizontal="center" vertical="center"/>
    </xf>
    <xf numFmtId="176" fontId="9" fillId="2" borderId="19" xfId="5" applyNumberFormat="1" applyFont="1" applyFill="1" applyBorder="1" applyAlignment="1">
      <alignment horizontal="center" vertical="center"/>
    </xf>
    <xf numFmtId="176" fontId="1" fillId="0" borderId="16" xfId="5" applyNumberFormat="1" applyFont="1" applyFill="1" applyBorder="1" applyAlignment="1">
      <alignment horizontal="center" vertical="center"/>
    </xf>
    <xf numFmtId="38" fontId="9" fillId="0" borderId="5" xfId="0" applyNumberFormat="1" applyFont="1" applyBorder="1" applyAlignment="1">
      <alignment horizontal="center" vertical="center"/>
    </xf>
    <xf numFmtId="38" fontId="1" fillId="0" borderId="51" xfId="0" applyNumberFormat="1" applyFont="1" applyFill="1" applyBorder="1" applyAlignment="1">
      <alignment horizontal="center" vertical="center"/>
    </xf>
    <xf numFmtId="0" fontId="1" fillId="0" borderId="0" xfId="10" applyFont="1" applyFill="1" applyBorder="1" applyAlignment="1">
      <alignment horizontal="right" vertical="center"/>
    </xf>
    <xf numFmtId="0" fontId="17" fillId="0" borderId="0" xfId="0" applyFont="1" applyAlignment="1">
      <alignment horizontal="left" vertical="top" wrapText="1"/>
    </xf>
    <xf numFmtId="0" fontId="17" fillId="0" borderId="0" xfId="0" applyFont="1" applyAlignment="1">
      <alignment horizontal="left" vertical="top" wrapText="1" indent="2"/>
    </xf>
    <xf numFmtId="0" fontId="17" fillId="0" borderId="0" xfId="0" applyFont="1" applyAlignment="1">
      <alignment horizontal="left" vertical="top" wrapText="1" indent="4"/>
    </xf>
    <xf numFmtId="0" fontId="17" fillId="0" borderId="0" xfId="0" applyFont="1" applyAlignment="1">
      <alignment horizontal="left" vertical="top" wrapText="1" indent="5"/>
    </xf>
  </cellXfs>
  <cellStyles count="13">
    <cellStyle name="桁区切り" xfId="1" builtinId="6"/>
    <cellStyle name="桁区切り 2" xfId="6"/>
    <cellStyle name="標準" xfId="0" builtinId="0"/>
    <cellStyle name="標準 2" xfId="2"/>
    <cellStyle name="標準 2 3" xfId="10"/>
    <cellStyle name="標準 4" xfId="11"/>
    <cellStyle name="標準 5" xfId="8"/>
    <cellStyle name="標準 6" xfId="12"/>
    <cellStyle name="標準 7" xfId="4"/>
    <cellStyle name="標準 8" xfId="3"/>
    <cellStyle name="標準 9" xfId="5"/>
    <cellStyle name="標準_03.04.01.財務諸表雛形_様式_桜内案１_コピー03　普通会計４表2006.12.23_仕訳" xfId="7"/>
    <cellStyle name="標準_別冊１　Ｐ2～Ｐ5　普通会計４表20070113_仕訳"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kokaikei\Desktop\2016\3-4&#36001;&#21209;&#26360;&#39006;\0273_05RO001_2017121213315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DocRoot\&#12484;&#12540;&#12523;&#65381;&#12521;&#12452;&#12502;&#12521;&#12522;&#65381;&#35069;&#21697;\&#29983;&#25216;&#37096;&#12484;&#12540;&#12523;\ER_Studio&#27161;&#28310;&#12489;&#12513;&#12452;&#12531;\&#27161;&#28310;&#12489;&#12513;&#12452;&#1253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精算BS"/>
      <sheetName val="精算PL"/>
      <sheetName val="精算NW"/>
      <sheetName val="精算CF"/>
      <sheetName val="書類BS"/>
      <sheetName val="書類PL"/>
      <sheetName val="書類NW"/>
      <sheetName val="書類CF"/>
      <sheetName val="書類PL_NW"/>
      <sheetName val="注記"/>
      <sheetName val="CSV"/>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概要"/>
      <sheetName val="利用方法"/>
      <sheetName val="標準ドメイン"/>
      <sheetName val="カテゴリ"/>
      <sheetName val="論理データ型"/>
      <sheetName val="フィルム"/>
      <sheetName val="フィルムグラフ_改修実績"/>
      <sheetName val="積層"/>
      <sheetName val="封止材"/>
      <sheetName val="シールド板"/>
      <sheetName val="フィルム "/>
      <sheetName val="Sheet1"/>
      <sheetName val="Sheet2"/>
      <sheetName val="Sheet3"/>
      <sheetName val="Pフォローアップ照会シート（モジュール別）"/>
      <sheetName val="Pフォローアップ照会シート(担当者別)"/>
      <sheetName val="表紙"/>
      <sheetName val="01"/>
      <sheetName val="データ項目名"/>
      <sheetName val="データ項目名_20070302bk"/>
      <sheetName val="データ項目名 (bk)"/>
      <sheetName val="基本項目加工"/>
      <sheetName val="基本項目"/>
      <sheetName val="Graph2"/>
      <sheetName val="javalog06"/>
      <sheetName val="共通部品"/>
      <sheetName val="ＣＣＬレビュー観点一覧"/>
      <sheetName val="画面表示"/>
      <sheetName val="画面表示 (2)"/>
      <sheetName val="画面表示 (3)"/>
      <sheetName val="画面表示 (4)"/>
      <sheetName val="画面表示 (5)"/>
      <sheetName val="画面表示 (6)"/>
      <sheetName val="画面表示 (7)"/>
      <sheetName val="画面表示 (8)"/>
      <sheetName val="画面表示 (9)"/>
      <sheetName val="画面表示 (10)"/>
      <sheetName val="画面表示 (11)"/>
      <sheetName val="画面表示 (12)"/>
      <sheetName val="チェック処理"/>
      <sheetName val="チェック処理 (2)"/>
      <sheetName val="チェック処理 (3)"/>
      <sheetName val="排他チェック"/>
      <sheetName val="削除処理"/>
    </sheetNames>
    <sheetDataSet>
      <sheetData sheetId="0"/>
      <sheetData sheetId="1"/>
      <sheetData sheetId="2"/>
      <sheetData sheetId="3" refreshError="1">
        <row r="6">
          <cell r="M6" t="str">
            <v>コード</v>
          </cell>
        </row>
        <row r="7">
          <cell r="M7" t="str">
            <v>番号</v>
          </cell>
        </row>
        <row r="8">
          <cell r="M8" t="str">
            <v>区分</v>
          </cell>
        </row>
        <row r="9">
          <cell r="M9" t="str">
            <v>フラグ</v>
          </cell>
        </row>
        <row r="10">
          <cell r="M10" t="str">
            <v>日付</v>
          </cell>
        </row>
        <row r="11">
          <cell r="M11" t="str">
            <v>時刻</v>
          </cell>
        </row>
        <row r="12">
          <cell r="M12" t="str">
            <v>期間</v>
          </cell>
        </row>
        <row r="13">
          <cell r="M13" t="str">
            <v>名称</v>
          </cell>
        </row>
        <row r="14">
          <cell r="M14" t="str">
            <v>数量</v>
          </cell>
        </row>
        <row r="15">
          <cell r="M15" t="str">
            <v>記述</v>
          </cell>
        </row>
        <row r="16">
          <cell r="M16" t="str">
            <v>その他</v>
          </cell>
        </row>
      </sheetData>
      <sheetData sheetId="4" refreshError="1">
        <row r="3">
          <cell r="A3" t="str">
            <v>CHAR</v>
          </cell>
        </row>
        <row r="4">
          <cell r="A4" t="str">
            <v>VARCHAR</v>
          </cell>
        </row>
        <row r="5">
          <cell r="A5" t="str">
            <v>NUMERIC</v>
          </cell>
        </row>
        <row r="6">
          <cell r="A6" t="str">
            <v>DATE</v>
          </cell>
        </row>
        <row r="7">
          <cell r="A7" t="str">
            <v>DATETIME</v>
          </cell>
        </row>
        <row r="8">
          <cell r="A8" t="str">
            <v>BIGINT</v>
          </cell>
        </row>
        <row r="9">
          <cell r="A9" t="str">
            <v>BINARY</v>
          </cell>
        </row>
        <row r="10">
          <cell r="A10" t="str">
            <v>BIT</v>
          </cell>
        </row>
        <row r="11">
          <cell r="A11" t="str">
            <v>COUNTER</v>
          </cell>
        </row>
        <row r="12">
          <cell r="A12" t="str">
            <v>DATETIMN</v>
          </cell>
        </row>
        <row r="13">
          <cell r="A13" t="str">
            <v>DECIMAL</v>
          </cell>
        </row>
        <row r="14">
          <cell r="A14" t="str">
            <v>DECIMALN</v>
          </cell>
        </row>
        <row r="15">
          <cell r="A15" t="str">
            <v>DOUBLE PRECISION</v>
          </cell>
        </row>
        <row r="16">
          <cell r="A16" t="str">
            <v>FLOAT</v>
          </cell>
        </row>
        <row r="17">
          <cell r="A17" t="str">
            <v>FLOATN</v>
          </cell>
        </row>
        <row r="18">
          <cell r="A18" t="str">
            <v>IMAGE/LONG BINARY</v>
          </cell>
        </row>
        <row r="19">
          <cell r="A19" t="str">
            <v>INTEGER</v>
          </cell>
        </row>
        <row r="20">
          <cell r="A20" t="str">
            <v>INTN</v>
          </cell>
        </row>
        <row r="21">
          <cell r="A21" t="str">
            <v>LONG VARCHAR</v>
          </cell>
        </row>
        <row r="22">
          <cell r="A22" t="str">
            <v>MLSLABEL/VARCHAR</v>
          </cell>
        </row>
        <row r="23">
          <cell r="A23" t="str">
            <v>MONEY</v>
          </cell>
        </row>
        <row r="24">
          <cell r="A24" t="str">
            <v>MONEYN</v>
          </cell>
        </row>
        <row r="25">
          <cell r="A25" t="str">
            <v>NCHAR</v>
          </cell>
        </row>
        <row r="26">
          <cell r="A26" t="str">
            <v>NTEXT/LONG NVARCHAR</v>
          </cell>
        </row>
        <row r="27">
          <cell r="A27" t="str">
            <v>NUMERICN</v>
          </cell>
        </row>
        <row r="28">
          <cell r="A28" t="str">
            <v>NVARCHAR</v>
          </cell>
        </row>
        <row r="29">
          <cell r="A29" t="str">
            <v>PICTURE</v>
          </cell>
        </row>
        <row r="30">
          <cell r="A30" t="str">
            <v>REAL/SMALLFLOAT</v>
          </cell>
        </row>
        <row r="31">
          <cell r="A31" t="str">
            <v>ROWID/VARCHAR</v>
          </cell>
        </row>
        <row r="32">
          <cell r="A32" t="str">
            <v>SERIAL/INTEGER</v>
          </cell>
        </row>
        <row r="33">
          <cell r="A33" t="str">
            <v>SMALLDATETIME</v>
          </cell>
        </row>
        <row r="34">
          <cell r="A34" t="str">
            <v>SMALLINT</v>
          </cell>
        </row>
        <row r="35">
          <cell r="A35" t="str">
            <v>SMALLMONEY</v>
          </cell>
        </row>
        <row r="36">
          <cell r="A36" t="str">
            <v>TEXT</v>
          </cell>
        </row>
        <row r="37">
          <cell r="A37" t="str">
            <v>TIME/DATETIME</v>
          </cell>
        </row>
        <row r="38">
          <cell r="A38" t="str">
            <v>TIMESTAMP/DATE</v>
          </cell>
        </row>
        <row r="39">
          <cell r="A39" t="str">
            <v>TINYINT</v>
          </cell>
        </row>
        <row r="40">
          <cell r="A40" t="str">
            <v>UNIQUEID</v>
          </cell>
        </row>
        <row r="41">
          <cell r="A41" t="str">
            <v>VARBINARY/BLOB</v>
          </cell>
        </row>
      </sheetData>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sheetData sheetId="17"/>
      <sheetData sheetId="18"/>
      <sheetData sheetId="19"/>
      <sheetData sheetId="20"/>
      <sheetData sheetId="21"/>
      <sheetData sheetId="22"/>
      <sheetData sheetId="23" refreshError="1"/>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AE80"/>
  <sheetViews>
    <sheetView showGridLines="0" tabSelected="1" topLeftCell="C1" zoomScale="85" zoomScaleNormal="85" zoomScaleSheetLayoutView="85" workbookViewId="0"/>
  </sheetViews>
  <sheetFormatPr defaultColWidth="9" defaultRowHeight="13.2" x14ac:dyDescent="0.2"/>
  <cols>
    <col min="1" max="2" width="0" style="7" hidden="1" customWidth="1"/>
    <col min="3" max="3" width="0.6640625" style="10" customWidth="1"/>
    <col min="4" max="14" width="2.109375" style="10" customWidth="1"/>
    <col min="15" max="15" width="6" style="10" customWidth="1"/>
    <col min="16" max="16" width="22.33203125" style="10" customWidth="1"/>
    <col min="17" max="17" width="3.33203125" style="10" bestFit="1" customWidth="1"/>
    <col min="18" max="19" width="2.109375" style="10" customWidth="1"/>
    <col min="20" max="24" width="3.88671875" style="10" customWidth="1"/>
    <col min="25" max="25" width="3.109375" style="10" customWidth="1"/>
    <col min="26" max="26" width="24.109375" style="10" bestFit="1" customWidth="1"/>
    <col min="27" max="27" width="3.109375" style="10" customWidth="1"/>
    <col min="28" max="28" width="0.6640625" style="10" customWidth="1"/>
    <col min="29" max="29" width="9" style="10"/>
    <col min="30" max="31" width="0" style="10" hidden="1" customWidth="1"/>
    <col min="32" max="16384" width="9" style="10"/>
  </cols>
  <sheetData>
    <row r="1" spans="1:31" x14ac:dyDescent="0.2">
      <c r="D1" s="10" t="s">
        <v>338</v>
      </c>
    </row>
    <row r="2" spans="1:31" x14ac:dyDescent="0.2">
      <c r="D2" s="10" t="s">
        <v>339</v>
      </c>
    </row>
    <row r="3" spans="1:31" x14ac:dyDescent="0.2">
      <c r="D3" s="10" t="s">
        <v>340</v>
      </c>
    </row>
    <row r="4" spans="1:31" x14ac:dyDescent="0.2">
      <c r="D4" s="10" t="s">
        <v>341</v>
      </c>
    </row>
    <row r="5" spans="1:31" x14ac:dyDescent="0.2">
      <c r="D5" s="10" t="s">
        <v>342</v>
      </c>
    </row>
    <row r="6" spans="1:31" x14ac:dyDescent="0.2">
      <c r="D6" s="10" t="s">
        <v>343</v>
      </c>
    </row>
    <row r="7" spans="1:31" x14ac:dyDescent="0.2">
      <c r="D7" s="10" t="s">
        <v>344</v>
      </c>
    </row>
    <row r="8" spans="1:31" s="6" customFormat="1" x14ac:dyDescent="0.2">
      <c r="A8" s="1"/>
      <c r="B8" s="2"/>
      <c r="C8" s="2"/>
      <c r="D8" s="2"/>
      <c r="E8" s="2"/>
      <c r="F8" s="2"/>
      <c r="G8" s="2"/>
      <c r="H8" s="2"/>
      <c r="I8" s="3"/>
      <c r="J8" s="3"/>
      <c r="K8" s="3"/>
      <c r="L8" s="3"/>
      <c r="M8" s="3"/>
      <c r="N8" s="3"/>
      <c r="O8" s="4"/>
      <c r="P8" s="5"/>
      <c r="Q8" s="5"/>
      <c r="R8" s="5"/>
      <c r="S8" s="5"/>
      <c r="T8" s="5"/>
      <c r="U8" s="5"/>
      <c r="V8" s="5"/>
      <c r="W8" s="5"/>
      <c r="X8" s="5"/>
      <c r="Y8" s="5"/>
      <c r="Z8" s="5"/>
      <c r="AA8" s="5"/>
    </row>
    <row r="9" spans="1:31" ht="23.25" customHeight="1" x14ac:dyDescent="0.3">
      <c r="C9" s="8"/>
      <c r="D9" s="9" t="s">
        <v>415</v>
      </c>
      <c r="E9" s="9"/>
      <c r="F9" s="9"/>
      <c r="G9" s="9"/>
      <c r="H9" s="9"/>
      <c r="I9" s="9"/>
      <c r="J9" s="9"/>
      <c r="K9" s="9"/>
      <c r="L9" s="9"/>
      <c r="M9" s="9"/>
      <c r="N9" s="9"/>
      <c r="O9" s="9"/>
      <c r="P9" s="9"/>
      <c r="Q9" s="9"/>
      <c r="R9" s="9"/>
      <c r="S9" s="9"/>
      <c r="T9" s="9"/>
      <c r="U9" s="9"/>
      <c r="V9" s="9"/>
      <c r="W9" s="9"/>
      <c r="X9" s="9"/>
      <c r="Y9" s="9"/>
      <c r="Z9" s="9"/>
      <c r="AA9" s="9"/>
    </row>
    <row r="10" spans="1:31" ht="21" customHeight="1" x14ac:dyDescent="0.2">
      <c r="D10" s="11" t="s">
        <v>416</v>
      </c>
      <c r="E10" s="11"/>
      <c r="F10" s="11"/>
      <c r="G10" s="11"/>
      <c r="H10" s="11"/>
      <c r="I10" s="11"/>
      <c r="J10" s="11"/>
      <c r="K10" s="11"/>
      <c r="L10" s="11"/>
      <c r="M10" s="11"/>
      <c r="N10" s="11"/>
      <c r="O10" s="11"/>
      <c r="P10" s="11"/>
      <c r="Q10" s="11"/>
      <c r="R10" s="11"/>
      <c r="S10" s="11"/>
      <c r="T10" s="11"/>
      <c r="U10" s="11"/>
      <c r="V10" s="11"/>
      <c r="W10" s="11"/>
      <c r="X10" s="11"/>
      <c r="Y10" s="11"/>
      <c r="Z10" s="11"/>
      <c r="AA10" s="11"/>
    </row>
    <row r="11" spans="1:31" s="13" customFormat="1" ht="16.5" customHeight="1" thickBot="1" x14ac:dyDescent="0.25">
      <c r="A11" s="12"/>
      <c r="B11" s="12"/>
      <c r="D11" s="14"/>
      <c r="E11" s="15"/>
      <c r="F11" s="15"/>
      <c r="G11" s="15"/>
      <c r="H11" s="15"/>
      <c r="I11" s="15"/>
      <c r="J11" s="15"/>
      <c r="K11" s="15"/>
      <c r="L11" s="15"/>
      <c r="M11" s="15"/>
      <c r="N11" s="15"/>
      <c r="O11" s="15"/>
      <c r="P11" s="15"/>
      <c r="Q11" s="15"/>
      <c r="R11" s="15"/>
      <c r="S11" s="15"/>
      <c r="T11" s="15"/>
      <c r="U11" s="15"/>
      <c r="V11" s="15"/>
      <c r="W11" s="15"/>
      <c r="X11" s="15"/>
      <c r="Y11" s="15"/>
      <c r="Z11" s="15"/>
      <c r="AA11" s="16" t="s">
        <v>399</v>
      </c>
      <c r="AB11" s="15"/>
    </row>
    <row r="12" spans="1:31" s="18" customFormat="1" ht="14.25" customHeight="1" thickBot="1" x14ac:dyDescent="0.25">
      <c r="A12" s="17" t="s">
        <v>315</v>
      </c>
      <c r="B12" s="17" t="s">
        <v>316</v>
      </c>
      <c r="D12" s="19" t="s">
        <v>0</v>
      </c>
      <c r="E12" s="20"/>
      <c r="F12" s="20"/>
      <c r="G12" s="20"/>
      <c r="H12" s="20"/>
      <c r="I12" s="20"/>
      <c r="J12" s="20"/>
      <c r="K12" s="21"/>
      <c r="L12" s="21"/>
      <c r="M12" s="21"/>
      <c r="N12" s="21"/>
      <c r="O12" s="21"/>
      <c r="P12" s="22" t="s">
        <v>317</v>
      </c>
      <c r="Q12" s="23"/>
      <c r="R12" s="20" t="s">
        <v>0</v>
      </c>
      <c r="S12" s="20"/>
      <c r="T12" s="20"/>
      <c r="U12" s="20"/>
      <c r="V12" s="20"/>
      <c r="W12" s="20"/>
      <c r="X12" s="20"/>
      <c r="Y12" s="20"/>
      <c r="Z12" s="22" t="s">
        <v>317</v>
      </c>
      <c r="AA12" s="23"/>
    </row>
    <row r="13" spans="1:31" ht="14.7" customHeight="1" x14ac:dyDescent="0.2">
      <c r="D13" s="24" t="s">
        <v>318</v>
      </c>
      <c r="E13" s="25"/>
      <c r="F13" s="26"/>
      <c r="G13" s="27"/>
      <c r="H13" s="27"/>
      <c r="I13" s="27"/>
      <c r="J13" s="27"/>
      <c r="K13" s="25"/>
      <c r="L13" s="25"/>
      <c r="M13" s="25"/>
      <c r="N13" s="25"/>
      <c r="O13" s="25"/>
      <c r="P13" s="28"/>
      <c r="Q13" s="413"/>
      <c r="R13" s="414" t="s">
        <v>319</v>
      </c>
      <c r="S13" s="26"/>
      <c r="T13" s="26"/>
      <c r="U13" s="26"/>
      <c r="V13" s="26"/>
      <c r="W13" s="26"/>
      <c r="X13" s="26"/>
      <c r="Y13" s="25"/>
      <c r="Z13" s="28"/>
      <c r="AA13" s="29"/>
    </row>
    <row r="14" spans="1:31" ht="14.7" customHeight="1" x14ac:dyDescent="0.2">
      <c r="A14" s="7" t="s">
        <v>3</v>
      </c>
      <c r="B14" s="7" t="s">
        <v>101</v>
      </c>
      <c r="D14" s="30"/>
      <c r="E14" s="26" t="s">
        <v>4</v>
      </c>
      <c r="F14" s="26"/>
      <c r="G14" s="26"/>
      <c r="H14" s="26"/>
      <c r="I14" s="26"/>
      <c r="J14" s="26"/>
      <c r="K14" s="25"/>
      <c r="L14" s="25"/>
      <c r="M14" s="25"/>
      <c r="N14" s="25"/>
      <c r="O14" s="25"/>
      <c r="P14" s="31">
        <v>23583743</v>
      </c>
      <c r="Q14" s="415"/>
      <c r="R14" s="414"/>
      <c r="S14" s="26" t="s">
        <v>102</v>
      </c>
      <c r="T14" s="26"/>
      <c r="U14" s="26"/>
      <c r="V14" s="26"/>
      <c r="W14" s="26"/>
      <c r="X14" s="26"/>
      <c r="Y14" s="25"/>
      <c r="Z14" s="31">
        <v>3320908</v>
      </c>
      <c r="AA14" s="32" t="s">
        <v>409</v>
      </c>
      <c r="AD14" s="10">
        <f>IF(AND(AD15="-",AD43="-",AD46="-"),"-",SUM(AD15,AD43,AD46))</f>
        <v>23583743236</v>
      </c>
      <c r="AE14" s="10">
        <f>IF(COUNTIF(AE15:AE19,"-")=COUNTA(AE15:AE19),"-",SUM(AE15:AE19))</f>
        <v>3320907514</v>
      </c>
    </row>
    <row r="15" spans="1:31" ht="14.7" customHeight="1" x14ac:dyDescent="0.2">
      <c r="A15" s="7" t="s">
        <v>5</v>
      </c>
      <c r="B15" s="7" t="s">
        <v>103</v>
      </c>
      <c r="D15" s="30"/>
      <c r="E15" s="26"/>
      <c r="F15" s="26" t="s">
        <v>6</v>
      </c>
      <c r="G15" s="26"/>
      <c r="H15" s="26"/>
      <c r="I15" s="26"/>
      <c r="J15" s="26"/>
      <c r="K15" s="25"/>
      <c r="L15" s="25"/>
      <c r="M15" s="25"/>
      <c r="N15" s="25"/>
      <c r="O15" s="25"/>
      <c r="P15" s="31">
        <v>20488746</v>
      </c>
      <c r="Q15" s="415"/>
      <c r="R15" s="414"/>
      <c r="S15" s="26"/>
      <c r="T15" s="26" t="s">
        <v>320</v>
      </c>
      <c r="U15" s="26"/>
      <c r="V15" s="26"/>
      <c r="W15" s="26"/>
      <c r="X15" s="26"/>
      <c r="Y15" s="25"/>
      <c r="Z15" s="31">
        <v>2810691</v>
      </c>
      <c r="AA15" s="32"/>
      <c r="AD15" s="10">
        <f>IF(AND(AD16="-",AD32="-",COUNTIF(AD41:AD42,"-")=COUNTA(AD41:AD42)),"-",SUM(AD16,AD32,AD41:AD42))</f>
        <v>20488746085</v>
      </c>
      <c r="AE15" s="10">
        <v>2810691350</v>
      </c>
    </row>
    <row r="16" spans="1:31" ht="14.7" customHeight="1" x14ac:dyDescent="0.2">
      <c r="A16" s="7" t="s">
        <v>7</v>
      </c>
      <c r="B16" s="7" t="s">
        <v>104</v>
      </c>
      <c r="D16" s="30"/>
      <c r="E16" s="26"/>
      <c r="F16" s="26"/>
      <c r="G16" s="26" t="s">
        <v>8</v>
      </c>
      <c r="H16" s="26"/>
      <c r="I16" s="26"/>
      <c r="J16" s="26"/>
      <c r="K16" s="25"/>
      <c r="L16" s="25"/>
      <c r="M16" s="25"/>
      <c r="N16" s="25"/>
      <c r="O16" s="25"/>
      <c r="P16" s="31">
        <v>8788924</v>
      </c>
      <c r="Q16" s="415"/>
      <c r="R16" s="414"/>
      <c r="S16" s="26"/>
      <c r="T16" s="26" t="s">
        <v>105</v>
      </c>
      <c r="U16" s="26"/>
      <c r="V16" s="26"/>
      <c r="W16" s="26"/>
      <c r="X16" s="26"/>
      <c r="Y16" s="25"/>
      <c r="Z16" s="31" t="s">
        <v>402</v>
      </c>
      <c r="AA16" s="32"/>
      <c r="AD16" s="10">
        <f>IF(COUNTIF(AD17:AD31,"-")=COUNTA(AD17:AD31),"-",SUM(AD17:AD31))</f>
        <v>8788923943</v>
      </c>
      <c r="AE16" s="10" t="s">
        <v>11</v>
      </c>
    </row>
    <row r="17" spans="1:31" ht="14.7" customHeight="1" x14ac:dyDescent="0.2">
      <c r="A17" s="7" t="s">
        <v>9</v>
      </c>
      <c r="B17" s="7" t="s">
        <v>106</v>
      </c>
      <c r="D17" s="30"/>
      <c r="E17" s="26"/>
      <c r="F17" s="26"/>
      <c r="G17" s="26"/>
      <c r="H17" s="26" t="s">
        <v>10</v>
      </c>
      <c r="I17" s="26"/>
      <c r="J17" s="26"/>
      <c r="K17" s="25"/>
      <c r="L17" s="25"/>
      <c r="M17" s="25"/>
      <c r="N17" s="25"/>
      <c r="O17" s="25"/>
      <c r="P17" s="31">
        <v>2607346</v>
      </c>
      <c r="Q17" s="415"/>
      <c r="R17" s="414"/>
      <c r="S17" s="26"/>
      <c r="T17" s="26" t="s">
        <v>107</v>
      </c>
      <c r="U17" s="26"/>
      <c r="V17" s="26"/>
      <c r="W17" s="26"/>
      <c r="X17" s="26"/>
      <c r="Y17" s="25"/>
      <c r="Z17" s="31">
        <v>492216</v>
      </c>
      <c r="AA17" s="32"/>
      <c r="AD17" s="10">
        <v>2607346487</v>
      </c>
      <c r="AE17" s="10">
        <v>492216164</v>
      </c>
    </row>
    <row r="18" spans="1:31" ht="14.7" customHeight="1" x14ac:dyDescent="0.2">
      <c r="A18" s="7" t="s">
        <v>12</v>
      </c>
      <c r="B18" s="7" t="s">
        <v>108</v>
      </c>
      <c r="D18" s="30"/>
      <c r="E18" s="26"/>
      <c r="F18" s="26"/>
      <c r="G18" s="26"/>
      <c r="H18" s="26" t="s">
        <v>13</v>
      </c>
      <c r="I18" s="26"/>
      <c r="J18" s="26"/>
      <c r="K18" s="25"/>
      <c r="L18" s="25"/>
      <c r="M18" s="25"/>
      <c r="N18" s="25"/>
      <c r="O18" s="25"/>
      <c r="P18" s="31" t="s">
        <v>400</v>
      </c>
      <c r="Q18" s="415"/>
      <c r="R18" s="414"/>
      <c r="S18" s="26"/>
      <c r="T18" s="26" t="s">
        <v>109</v>
      </c>
      <c r="U18" s="26"/>
      <c r="V18" s="26"/>
      <c r="W18" s="26"/>
      <c r="X18" s="26"/>
      <c r="Y18" s="25"/>
      <c r="Z18" s="31">
        <v>18000</v>
      </c>
      <c r="AA18" s="32"/>
      <c r="AD18" s="10" t="s">
        <v>11</v>
      </c>
      <c r="AE18" s="10">
        <v>18000000</v>
      </c>
    </row>
    <row r="19" spans="1:31" ht="14.7" customHeight="1" x14ac:dyDescent="0.2">
      <c r="A19" s="7" t="s">
        <v>14</v>
      </c>
      <c r="B19" s="7" t="s">
        <v>110</v>
      </c>
      <c r="D19" s="30"/>
      <c r="E19" s="26"/>
      <c r="F19" s="26"/>
      <c r="G19" s="26"/>
      <c r="H19" s="26" t="s">
        <v>15</v>
      </c>
      <c r="I19" s="26"/>
      <c r="J19" s="26"/>
      <c r="K19" s="25"/>
      <c r="L19" s="25"/>
      <c r="M19" s="25"/>
      <c r="N19" s="25"/>
      <c r="O19" s="25"/>
      <c r="P19" s="31">
        <v>10239262</v>
      </c>
      <c r="Q19" s="415"/>
      <c r="R19" s="414"/>
      <c r="S19" s="26"/>
      <c r="T19" s="26" t="s">
        <v>35</v>
      </c>
      <c r="U19" s="26"/>
      <c r="V19" s="26"/>
      <c r="W19" s="26"/>
      <c r="X19" s="26"/>
      <c r="Y19" s="25"/>
      <c r="Z19" s="31" t="s">
        <v>401</v>
      </c>
      <c r="AA19" s="32"/>
      <c r="AD19" s="10">
        <v>10239261845</v>
      </c>
      <c r="AE19" s="10" t="s">
        <v>11</v>
      </c>
    </row>
    <row r="20" spans="1:31" ht="14.7" customHeight="1" x14ac:dyDescent="0.2">
      <c r="A20" s="7" t="s">
        <v>16</v>
      </c>
      <c r="B20" s="7" t="s">
        <v>111</v>
      </c>
      <c r="D20" s="30"/>
      <c r="E20" s="26"/>
      <c r="F20" s="26"/>
      <c r="G20" s="26"/>
      <c r="H20" s="26" t="s">
        <v>17</v>
      </c>
      <c r="I20" s="26"/>
      <c r="J20" s="26"/>
      <c r="K20" s="25"/>
      <c r="L20" s="25"/>
      <c r="M20" s="25"/>
      <c r="N20" s="25"/>
      <c r="O20" s="25"/>
      <c r="P20" s="31">
        <v>-4520691</v>
      </c>
      <c r="Q20" s="415"/>
      <c r="R20" s="414"/>
      <c r="S20" s="26" t="s">
        <v>112</v>
      </c>
      <c r="T20" s="26"/>
      <c r="U20" s="26"/>
      <c r="V20" s="26"/>
      <c r="W20" s="26"/>
      <c r="X20" s="26"/>
      <c r="Y20" s="25"/>
      <c r="Z20" s="31">
        <v>472189</v>
      </c>
      <c r="AA20" s="32"/>
      <c r="AD20" s="10">
        <v>-4520690735</v>
      </c>
      <c r="AE20" s="10">
        <f>IF(COUNTIF(AE21:AE28,"-")=COUNTA(AE21:AE28),"-",SUM(AE21:AE28))</f>
        <v>472188821</v>
      </c>
    </row>
    <row r="21" spans="1:31" ht="14.7" customHeight="1" x14ac:dyDescent="0.2">
      <c r="A21" s="7" t="s">
        <v>18</v>
      </c>
      <c r="B21" s="7" t="s">
        <v>113</v>
      </c>
      <c r="D21" s="30"/>
      <c r="E21" s="26"/>
      <c r="F21" s="26"/>
      <c r="G21" s="26"/>
      <c r="H21" s="26" t="s">
        <v>19</v>
      </c>
      <c r="I21" s="26"/>
      <c r="J21" s="26"/>
      <c r="K21" s="25"/>
      <c r="L21" s="25"/>
      <c r="M21" s="25"/>
      <c r="N21" s="25"/>
      <c r="O21" s="25"/>
      <c r="P21" s="31">
        <v>1011994</v>
      </c>
      <c r="Q21" s="415"/>
      <c r="R21" s="414"/>
      <c r="S21" s="26"/>
      <c r="T21" s="26" t="s">
        <v>321</v>
      </c>
      <c r="U21" s="26"/>
      <c r="V21" s="26"/>
      <c r="W21" s="26"/>
      <c r="X21" s="26"/>
      <c r="Y21" s="25"/>
      <c r="Z21" s="31">
        <v>423064</v>
      </c>
      <c r="AA21" s="32"/>
      <c r="AD21" s="10">
        <v>1011994031</v>
      </c>
      <c r="AE21" s="10">
        <v>423063967</v>
      </c>
    </row>
    <row r="22" spans="1:31" ht="14.7" customHeight="1" x14ac:dyDescent="0.2">
      <c r="A22" s="7" t="s">
        <v>20</v>
      </c>
      <c r="B22" s="7" t="s">
        <v>114</v>
      </c>
      <c r="D22" s="30"/>
      <c r="E22" s="26"/>
      <c r="F22" s="26"/>
      <c r="G22" s="26"/>
      <c r="H22" s="26" t="s">
        <v>21</v>
      </c>
      <c r="I22" s="26"/>
      <c r="J22" s="26"/>
      <c r="K22" s="25"/>
      <c r="L22" s="25"/>
      <c r="M22" s="25"/>
      <c r="N22" s="25"/>
      <c r="O22" s="25"/>
      <c r="P22" s="31">
        <v>-552613</v>
      </c>
      <c r="Q22" s="415"/>
      <c r="R22" s="414"/>
      <c r="S22" s="26"/>
      <c r="T22" s="26" t="s">
        <v>115</v>
      </c>
      <c r="U22" s="26"/>
      <c r="V22" s="26"/>
      <c r="W22" s="26"/>
      <c r="X22" s="26"/>
      <c r="Y22" s="25"/>
      <c r="Z22" s="31">
        <v>7</v>
      </c>
      <c r="AA22" s="32"/>
      <c r="AD22" s="10">
        <v>-552613245</v>
      </c>
      <c r="AE22" s="10">
        <v>6800</v>
      </c>
    </row>
    <row r="23" spans="1:31" ht="14.7" customHeight="1" x14ac:dyDescent="0.2">
      <c r="A23" s="7" t="s">
        <v>22</v>
      </c>
      <c r="B23" s="7" t="s">
        <v>116</v>
      </c>
      <c r="D23" s="30"/>
      <c r="E23" s="26"/>
      <c r="F23" s="26"/>
      <c r="G23" s="26"/>
      <c r="H23" s="26" t="s">
        <v>23</v>
      </c>
      <c r="I23" s="33"/>
      <c r="J23" s="33"/>
      <c r="K23" s="34"/>
      <c r="L23" s="34"/>
      <c r="M23" s="34"/>
      <c r="N23" s="34"/>
      <c r="O23" s="34"/>
      <c r="P23" s="31" t="s">
        <v>401</v>
      </c>
      <c r="Q23" s="415"/>
      <c r="R23" s="414"/>
      <c r="S23" s="26"/>
      <c r="T23" s="26" t="s">
        <v>117</v>
      </c>
      <c r="U23" s="26"/>
      <c r="V23" s="26"/>
      <c r="W23" s="26"/>
      <c r="X23" s="26"/>
      <c r="Y23" s="25"/>
      <c r="Z23" s="31" t="s">
        <v>401</v>
      </c>
      <c r="AA23" s="32"/>
      <c r="AD23" s="10" t="s">
        <v>11</v>
      </c>
      <c r="AE23" s="10" t="s">
        <v>11</v>
      </c>
    </row>
    <row r="24" spans="1:31" ht="14.7" customHeight="1" x14ac:dyDescent="0.2">
      <c r="A24" s="7" t="s">
        <v>24</v>
      </c>
      <c r="B24" s="7" t="s">
        <v>118</v>
      </c>
      <c r="D24" s="30"/>
      <c r="E24" s="26"/>
      <c r="F24" s="26"/>
      <c r="G24" s="26"/>
      <c r="H24" s="26" t="s">
        <v>25</v>
      </c>
      <c r="I24" s="33"/>
      <c r="J24" s="33"/>
      <c r="K24" s="34"/>
      <c r="L24" s="34"/>
      <c r="M24" s="34"/>
      <c r="N24" s="34"/>
      <c r="O24" s="34"/>
      <c r="P24" s="31" t="s">
        <v>401</v>
      </c>
      <c r="Q24" s="415"/>
      <c r="R24" s="416"/>
      <c r="S24" s="26"/>
      <c r="T24" s="26" t="s">
        <v>119</v>
      </c>
      <c r="U24" s="26"/>
      <c r="V24" s="26"/>
      <c r="W24" s="26"/>
      <c r="X24" s="26"/>
      <c r="Y24" s="25"/>
      <c r="Z24" s="31" t="s">
        <v>402</v>
      </c>
      <c r="AA24" s="32"/>
      <c r="AD24" s="10" t="s">
        <v>11</v>
      </c>
      <c r="AE24" s="10" t="s">
        <v>11</v>
      </c>
    </row>
    <row r="25" spans="1:31" ht="14.7" customHeight="1" x14ac:dyDescent="0.2">
      <c r="A25" s="7" t="s">
        <v>26</v>
      </c>
      <c r="B25" s="7" t="s">
        <v>120</v>
      </c>
      <c r="D25" s="30"/>
      <c r="E25" s="26"/>
      <c r="F25" s="26"/>
      <c r="G25" s="26"/>
      <c r="H25" s="26" t="s">
        <v>27</v>
      </c>
      <c r="I25" s="33"/>
      <c r="J25" s="33"/>
      <c r="K25" s="34"/>
      <c r="L25" s="34"/>
      <c r="M25" s="34"/>
      <c r="N25" s="34"/>
      <c r="O25" s="34"/>
      <c r="P25" s="31" t="s">
        <v>400</v>
      </c>
      <c r="Q25" s="415"/>
      <c r="R25" s="416"/>
      <c r="S25" s="26"/>
      <c r="T25" s="26" t="s">
        <v>121</v>
      </c>
      <c r="U25" s="26"/>
      <c r="V25" s="26"/>
      <c r="W25" s="26"/>
      <c r="X25" s="26"/>
      <c r="Y25" s="25"/>
      <c r="Z25" s="31" t="s">
        <v>401</v>
      </c>
      <c r="AA25" s="32"/>
      <c r="AD25" s="10" t="s">
        <v>11</v>
      </c>
      <c r="AE25" s="10" t="s">
        <v>11</v>
      </c>
    </row>
    <row r="26" spans="1:31" ht="14.7" customHeight="1" x14ac:dyDescent="0.2">
      <c r="A26" s="7" t="s">
        <v>28</v>
      </c>
      <c r="B26" s="7" t="s">
        <v>122</v>
      </c>
      <c r="D26" s="30"/>
      <c r="E26" s="26"/>
      <c r="F26" s="26"/>
      <c r="G26" s="26"/>
      <c r="H26" s="26" t="s">
        <v>29</v>
      </c>
      <c r="I26" s="33"/>
      <c r="J26" s="33"/>
      <c r="K26" s="34"/>
      <c r="L26" s="34"/>
      <c r="M26" s="34"/>
      <c r="N26" s="34"/>
      <c r="O26" s="34"/>
      <c r="P26" s="31" t="s">
        <v>400</v>
      </c>
      <c r="Q26" s="415"/>
      <c r="R26" s="414"/>
      <c r="S26" s="26"/>
      <c r="T26" s="26" t="s">
        <v>123</v>
      </c>
      <c r="U26" s="26"/>
      <c r="V26" s="26"/>
      <c r="W26" s="26"/>
      <c r="X26" s="26"/>
      <c r="Y26" s="25"/>
      <c r="Z26" s="31">
        <v>38025</v>
      </c>
      <c r="AA26" s="32"/>
      <c r="AD26" s="10" t="s">
        <v>11</v>
      </c>
      <c r="AE26" s="10">
        <v>38025102</v>
      </c>
    </row>
    <row r="27" spans="1:31" ht="14.7" customHeight="1" x14ac:dyDescent="0.2">
      <c r="A27" s="7" t="s">
        <v>30</v>
      </c>
      <c r="B27" s="7" t="s">
        <v>124</v>
      </c>
      <c r="D27" s="30"/>
      <c r="E27" s="26"/>
      <c r="F27" s="26"/>
      <c r="G27" s="26"/>
      <c r="H27" s="26" t="s">
        <v>31</v>
      </c>
      <c r="I27" s="33"/>
      <c r="J27" s="33"/>
      <c r="K27" s="34"/>
      <c r="L27" s="34"/>
      <c r="M27" s="34"/>
      <c r="N27" s="34"/>
      <c r="O27" s="34"/>
      <c r="P27" s="31" t="s">
        <v>400</v>
      </c>
      <c r="Q27" s="415"/>
      <c r="R27" s="414"/>
      <c r="S27" s="26"/>
      <c r="T27" s="26" t="s">
        <v>125</v>
      </c>
      <c r="U27" s="26"/>
      <c r="V27" s="26"/>
      <c r="W27" s="26"/>
      <c r="X27" s="26"/>
      <c r="Y27" s="25"/>
      <c r="Z27" s="31">
        <v>11093</v>
      </c>
      <c r="AA27" s="32"/>
      <c r="AD27" s="10" t="s">
        <v>11</v>
      </c>
      <c r="AE27" s="10">
        <v>11092952</v>
      </c>
    </row>
    <row r="28" spans="1:31" ht="14.7" customHeight="1" x14ac:dyDescent="0.2">
      <c r="A28" s="7" t="s">
        <v>32</v>
      </c>
      <c r="B28" s="7" t="s">
        <v>126</v>
      </c>
      <c r="D28" s="30"/>
      <c r="E28" s="26"/>
      <c r="F28" s="26"/>
      <c r="G28" s="26"/>
      <c r="H28" s="26" t="s">
        <v>33</v>
      </c>
      <c r="I28" s="33"/>
      <c r="J28" s="33"/>
      <c r="K28" s="34"/>
      <c r="L28" s="34"/>
      <c r="M28" s="34"/>
      <c r="N28" s="34"/>
      <c r="O28" s="34"/>
      <c r="P28" s="31" t="s">
        <v>400</v>
      </c>
      <c r="Q28" s="415"/>
      <c r="R28" s="414"/>
      <c r="S28" s="26"/>
      <c r="T28" s="26" t="s">
        <v>35</v>
      </c>
      <c r="U28" s="26"/>
      <c r="V28" s="26"/>
      <c r="W28" s="26"/>
      <c r="X28" s="26"/>
      <c r="Y28" s="25"/>
      <c r="Z28" s="31" t="s">
        <v>400</v>
      </c>
      <c r="AA28" s="32"/>
      <c r="AD28" s="10" t="s">
        <v>11</v>
      </c>
      <c r="AE28" s="10" t="s">
        <v>11</v>
      </c>
    </row>
    <row r="29" spans="1:31" ht="14.7" customHeight="1" x14ac:dyDescent="0.2">
      <c r="A29" s="7" t="s">
        <v>34</v>
      </c>
      <c r="B29" s="7" t="s">
        <v>99</v>
      </c>
      <c r="D29" s="30"/>
      <c r="E29" s="26"/>
      <c r="F29" s="26"/>
      <c r="G29" s="26"/>
      <c r="H29" s="26" t="s">
        <v>35</v>
      </c>
      <c r="I29" s="26"/>
      <c r="J29" s="26"/>
      <c r="K29" s="25"/>
      <c r="L29" s="25"/>
      <c r="M29" s="25"/>
      <c r="N29" s="25"/>
      <c r="O29" s="25"/>
      <c r="P29" s="31" t="s">
        <v>400</v>
      </c>
      <c r="Q29" s="415"/>
      <c r="R29" s="417" t="s">
        <v>100</v>
      </c>
      <c r="S29" s="35"/>
      <c r="T29" s="35"/>
      <c r="U29" s="35"/>
      <c r="V29" s="35"/>
      <c r="W29" s="35"/>
      <c r="X29" s="35"/>
      <c r="Y29" s="35"/>
      <c r="Z29" s="36">
        <v>3793096</v>
      </c>
      <c r="AA29" s="37" t="s">
        <v>409</v>
      </c>
      <c r="AD29" s="10" t="s">
        <v>11</v>
      </c>
      <c r="AE29" s="10">
        <f>IF(AND(AE14="-",AE20="-"),"-",SUM(AE14,AE20))</f>
        <v>3793096335</v>
      </c>
    </row>
    <row r="30" spans="1:31" ht="14.7" customHeight="1" x14ac:dyDescent="0.2">
      <c r="A30" s="7" t="s">
        <v>36</v>
      </c>
      <c r="D30" s="30"/>
      <c r="E30" s="26"/>
      <c r="F30" s="26"/>
      <c r="G30" s="26"/>
      <c r="H30" s="26" t="s">
        <v>37</v>
      </c>
      <c r="I30" s="26"/>
      <c r="J30" s="26"/>
      <c r="K30" s="25"/>
      <c r="L30" s="25"/>
      <c r="M30" s="25"/>
      <c r="N30" s="25"/>
      <c r="O30" s="25"/>
      <c r="P30" s="31" t="s">
        <v>401</v>
      </c>
      <c r="Q30" s="415"/>
      <c r="R30" s="414" t="s">
        <v>322</v>
      </c>
      <c r="S30" s="38"/>
      <c r="T30" s="38"/>
      <c r="U30" s="38"/>
      <c r="V30" s="38"/>
      <c r="W30" s="38"/>
      <c r="X30" s="38"/>
      <c r="Y30" s="38"/>
      <c r="Z30" s="39"/>
      <c r="AA30" s="40"/>
      <c r="AD30" s="10" t="s">
        <v>11</v>
      </c>
    </row>
    <row r="31" spans="1:31" ht="14.7" customHeight="1" x14ac:dyDescent="0.2">
      <c r="A31" s="7" t="s">
        <v>38</v>
      </c>
      <c r="B31" s="7" t="s">
        <v>129</v>
      </c>
      <c r="D31" s="30"/>
      <c r="E31" s="26"/>
      <c r="F31" s="26"/>
      <c r="G31" s="26"/>
      <c r="H31" s="26" t="s">
        <v>39</v>
      </c>
      <c r="I31" s="26"/>
      <c r="J31" s="26"/>
      <c r="K31" s="25"/>
      <c r="L31" s="25"/>
      <c r="M31" s="25"/>
      <c r="N31" s="25"/>
      <c r="O31" s="25"/>
      <c r="P31" s="31">
        <v>3626</v>
      </c>
      <c r="Q31" s="415"/>
      <c r="R31" s="414"/>
      <c r="S31" s="26" t="s">
        <v>130</v>
      </c>
      <c r="T31" s="26"/>
      <c r="U31" s="26"/>
      <c r="V31" s="26"/>
      <c r="W31" s="26"/>
      <c r="X31" s="26"/>
      <c r="Y31" s="25"/>
      <c r="Z31" s="31">
        <v>24050191</v>
      </c>
      <c r="AA31" s="32"/>
      <c r="AD31" s="10">
        <v>3625560</v>
      </c>
      <c r="AE31" s="10">
        <f>IF(AND(AD14="-",AD62="-",AD63="-"),"-",SUM(AD14,AD62,AD63))</f>
        <v>24050190851</v>
      </c>
    </row>
    <row r="32" spans="1:31" ht="14.7" customHeight="1" x14ac:dyDescent="0.2">
      <c r="A32" s="7" t="s">
        <v>40</v>
      </c>
      <c r="B32" s="7" t="s">
        <v>131</v>
      </c>
      <c r="D32" s="30"/>
      <c r="E32" s="26"/>
      <c r="F32" s="26"/>
      <c r="G32" s="26" t="s">
        <v>41</v>
      </c>
      <c r="H32" s="26"/>
      <c r="I32" s="26"/>
      <c r="J32" s="26"/>
      <c r="K32" s="25"/>
      <c r="L32" s="25"/>
      <c r="M32" s="25"/>
      <c r="N32" s="25"/>
      <c r="O32" s="25"/>
      <c r="P32" s="31">
        <v>11663524</v>
      </c>
      <c r="Q32" s="415"/>
      <c r="R32" s="414"/>
      <c r="S32" s="25" t="s">
        <v>132</v>
      </c>
      <c r="T32" s="26"/>
      <c r="U32" s="26"/>
      <c r="V32" s="26"/>
      <c r="W32" s="26"/>
      <c r="X32" s="26"/>
      <c r="Y32" s="25"/>
      <c r="Z32" s="31">
        <v>-3651177</v>
      </c>
      <c r="AA32" s="32"/>
      <c r="AD32" s="10">
        <f>IF(COUNTIF(AD33:AD40,"-")=COUNTA(AD33:AD40),"-",SUM(AD33:AD40))</f>
        <v>11663524233</v>
      </c>
      <c r="AE32" s="10" t="e">
        <f>IF(AND(AE68="-",AE31="-",#REF!="-"),"-",SUM(AE68)-SUM(AE31,#REF!))</f>
        <v>#REF!</v>
      </c>
    </row>
    <row r="33" spans="1:30" ht="14.7" customHeight="1" x14ac:dyDescent="0.2">
      <c r="A33" s="7" t="s">
        <v>42</v>
      </c>
      <c r="D33" s="30"/>
      <c r="E33" s="26"/>
      <c r="F33" s="26"/>
      <c r="G33" s="26"/>
      <c r="H33" s="26" t="s">
        <v>10</v>
      </c>
      <c r="I33" s="26"/>
      <c r="J33" s="26"/>
      <c r="K33" s="25"/>
      <c r="L33" s="25"/>
      <c r="M33" s="25"/>
      <c r="N33" s="25"/>
      <c r="O33" s="25"/>
      <c r="P33" s="31">
        <v>112890</v>
      </c>
      <c r="Q33" s="415"/>
      <c r="R33" s="418"/>
      <c r="S33" s="26"/>
      <c r="T33" s="26"/>
      <c r="U33" s="26"/>
      <c r="V33" s="26"/>
      <c r="W33" s="26"/>
      <c r="X33" s="26"/>
      <c r="Y33" s="25"/>
      <c r="Z33" s="31"/>
      <c r="AA33" s="41"/>
      <c r="AD33" s="10">
        <v>112889718</v>
      </c>
    </row>
    <row r="34" spans="1:30" ht="14.7" customHeight="1" x14ac:dyDescent="0.2">
      <c r="A34" s="7" t="s">
        <v>43</v>
      </c>
      <c r="D34" s="30"/>
      <c r="E34" s="26"/>
      <c r="F34" s="26"/>
      <c r="G34" s="26"/>
      <c r="H34" s="26" t="s">
        <v>15</v>
      </c>
      <c r="I34" s="26"/>
      <c r="J34" s="26"/>
      <c r="K34" s="25"/>
      <c r="L34" s="25"/>
      <c r="M34" s="25"/>
      <c r="N34" s="25"/>
      <c r="O34" s="25"/>
      <c r="P34" s="31">
        <v>14380</v>
      </c>
      <c r="Q34" s="415"/>
      <c r="R34" s="419"/>
      <c r="S34" s="42"/>
      <c r="T34" s="42"/>
      <c r="U34" s="42"/>
      <c r="V34" s="42"/>
      <c r="W34" s="42"/>
      <c r="X34" s="42"/>
      <c r="Y34" s="42"/>
      <c r="Z34" s="31"/>
      <c r="AA34" s="32"/>
      <c r="AD34" s="10">
        <v>14380411</v>
      </c>
    </row>
    <row r="35" spans="1:30" ht="14.7" customHeight="1" x14ac:dyDescent="0.2">
      <c r="A35" s="7" t="s">
        <v>44</v>
      </c>
      <c r="D35" s="30"/>
      <c r="E35" s="26"/>
      <c r="F35" s="26"/>
      <c r="G35" s="26"/>
      <c r="H35" s="26" t="s">
        <v>17</v>
      </c>
      <c r="I35" s="26"/>
      <c r="J35" s="26"/>
      <c r="K35" s="25"/>
      <c r="L35" s="25"/>
      <c r="M35" s="25"/>
      <c r="N35" s="25"/>
      <c r="O35" s="25"/>
      <c r="P35" s="31">
        <v>-10834</v>
      </c>
      <c r="Q35" s="415"/>
      <c r="R35" s="414"/>
      <c r="S35" s="38"/>
      <c r="T35" s="38"/>
      <c r="U35" s="38"/>
      <c r="V35" s="38"/>
      <c r="W35" s="38"/>
      <c r="X35" s="38"/>
      <c r="Y35" s="38"/>
      <c r="Z35" s="39"/>
      <c r="AA35" s="43"/>
      <c r="AD35" s="10">
        <v>-10834396</v>
      </c>
    </row>
    <row r="36" spans="1:30" ht="14.7" customHeight="1" x14ac:dyDescent="0.2">
      <c r="A36" s="7" t="s">
        <v>45</v>
      </c>
      <c r="D36" s="30"/>
      <c r="E36" s="26"/>
      <c r="F36" s="26"/>
      <c r="G36" s="26"/>
      <c r="H36" s="26" t="s">
        <v>19</v>
      </c>
      <c r="I36" s="26"/>
      <c r="J36" s="26"/>
      <c r="K36" s="25"/>
      <c r="L36" s="25"/>
      <c r="M36" s="25"/>
      <c r="N36" s="25"/>
      <c r="O36" s="25"/>
      <c r="P36" s="31">
        <v>26492787</v>
      </c>
      <c r="Q36" s="415"/>
      <c r="R36" s="414"/>
      <c r="S36" s="26"/>
      <c r="T36" s="26"/>
      <c r="U36" s="26"/>
      <c r="V36" s="26"/>
      <c r="W36" s="26"/>
      <c r="X36" s="26"/>
      <c r="Y36" s="25"/>
      <c r="Z36" s="31"/>
      <c r="AA36" s="41"/>
      <c r="AD36" s="10">
        <v>26492787222</v>
      </c>
    </row>
    <row r="37" spans="1:30" ht="14.7" customHeight="1" x14ac:dyDescent="0.2">
      <c r="A37" s="7" t="s">
        <v>46</v>
      </c>
      <c r="D37" s="30"/>
      <c r="E37" s="26"/>
      <c r="F37" s="26"/>
      <c r="G37" s="26"/>
      <c r="H37" s="26" t="s">
        <v>21</v>
      </c>
      <c r="I37" s="26"/>
      <c r="J37" s="26"/>
      <c r="K37" s="25"/>
      <c r="L37" s="25"/>
      <c r="M37" s="25"/>
      <c r="N37" s="25"/>
      <c r="O37" s="25"/>
      <c r="P37" s="31">
        <v>-15070716</v>
      </c>
      <c r="Q37" s="415"/>
      <c r="R37" s="420"/>
      <c r="S37" s="25"/>
      <c r="T37" s="25"/>
      <c r="U37" s="25"/>
      <c r="V37" s="25"/>
      <c r="W37" s="25"/>
      <c r="X37" s="25"/>
      <c r="Y37" s="44"/>
      <c r="Z37" s="31"/>
      <c r="AA37" s="41"/>
      <c r="AD37" s="10">
        <v>-15070715922</v>
      </c>
    </row>
    <row r="38" spans="1:30" ht="14.7" customHeight="1" x14ac:dyDescent="0.2">
      <c r="A38" s="7" t="s">
        <v>47</v>
      </c>
      <c r="D38" s="30"/>
      <c r="E38" s="26"/>
      <c r="F38" s="26"/>
      <c r="G38" s="26"/>
      <c r="H38" s="26" t="s">
        <v>35</v>
      </c>
      <c r="I38" s="26"/>
      <c r="J38" s="26"/>
      <c r="K38" s="25"/>
      <c r="L38" s="25"/>
      <c r="M38" s="25"/>
      <c r="N38" s="25"/>
      <c r="O38" s="25"/>
      <c r="P38" s="31" t="s">
        <v>401</v>
      </c>
      <c r="Q38" s="415"/>
      <c r="R38" s="416"/>
      <c r="S38" s="25"/>
      <c r="T38" s="25"/>
      <c r="U38" s="25"/>
      <c r="V38" s="25"/>
      <c r="W38" s="25"/>
      <c r="X38" s="25"/>
      <c r="Y38" s="25"/>
      <c r="Z38" s="31"/>
      <c r="AA38" s="41"/>
      <c r="AD38" s="10" t="s">
        <v>11</v>
      </c>
    </row>
    <row r="39" spans="1:30" ht="14.7" customHeight="1" x14ac:dyDescent="0.2">
      <c r="A39" s="7" t="s">
        <v>48</v>
      </c>
      <c r="D39" s="30"/>
      <c r="E39" s="26"/>
      <c r="F39" s="26"/>
      <c r="G39" s="26"/>
      <c r="H39" s="26" t="s">
        <v>37</v>
      </c>
      <c r="I39" s="26"/>
      <c r="J39" s="26"/>
      <c r="K39" s="25"/>
      <c r="L39" s="25"/>
      <c r="M39" s="25"/>
      <c r="N39" s="25"/>
      <c r="O39" s="25"/>
      <c r="P39" s="31" t="s">
        <v>400</v>
      </c>
      <c r="Q39" s="415"/>
      <c r="R39" s="421"/>
      <c r="S39" s="45"/>
      <c r="T39" s="45"/>
      <c r="U39" s="45"/>
      <c r="V39" s="45"/>
      <c r="W39" s="45"/>
      <c r="X39" s="45"/>
      <c r="Y39" s="45"/>
      <c r="Z39" s="28"/>
      <c r="AA39" s="46"/>
      <c r="AD39" s="10" t="s">
        <v>11</v>
      </c>
    </row>
    <row r="40" spans="1:30" ht="14.7" customHeight="1" x14ac:dyDescent="0.2">
      <c r="A40" s="7" t="s">
        <v>49</v>
      </c>
      <c r="D40" s="30"/>
      <c r="E40" s="26"/>
      <c r="F40" s="26"/>
      <c r="G40" s="26"/>
      <c r="H40" s="26" t="s">
        <v>39</v>
      </c>
      <c r="I40" s="26"/>
      <c r="J40" s="26"/>
      <c r="K40" s="25"/>
      <c r="L40" s="25"/>
      <c r="M40" s="25"/>
      <c r="N40" s="25"/>
      <c r="O40" s="25"/>
      <c r="P40" s="31">
        <v>125017</v>
      </c>
      <c r="Q40" s="415"/>
      <c r="R40" s="421"/>
      <c r="S40" s="45"/>
      <c r="T40" s="45"/>
      <c r="U40" s="45"/>
      <c r="V40" s="45"/>
      <c r="W40" s="45"/>
      <c r="X40" s="45"/>
      <c r="Y40" s="45"/>
      <c r="Z40" s="28"/>
      <c r="AA40" s="46"/>
      <c r="AD40" s="10">
        <v>125017200</v>
      </c>
    </row>
    <row r="41" spans="1:30" ht="14.7" customHeight="1" x14ac:dyDescent="0.2">
      <c r="A41" s="7" t="s">
        <v>50</v>
      </c>
      <c r="D41" s="30"/>
      <c r="E41" s="26"/>
      <c r="F41" s="26"/>
      <c r="G41" s="26" t="s">
        <v>51</v>
      </c>
      <c r="H41" s="33"/>
      <c r="I41" s="33"/>
      <c r="J41" s="33"/>
      <c r="K41" s="34"/>
      <c r="L41" s="34"/>
      <c r="M41" s="34"/>
      <c r="N41" s="34"/>
      <c r="O41" s="34"/>
      <c r="P41" s="31">
        <v>106229</v>
      </c>
      <c r="Q41" s="415"/>
      <c r="R41" s="421"/>
      <c r="S41" s="45"/>
      <c r="T41" s="45"/>
      <c r="U41" s="45"/>
      <c r="V41" s="45"/>
      <c r="W41" s="45"/>
      <c r="X41" s="45"/>
      <c r="Y41" s="45"/>
      <c r="Z41" s="28"/>
      <c r="AA41" s="46"/>
      <c r="AD41" s="10">
        <v>106229302</v>
      </c>
    </row>
    <row r="42" spans="1:30" ht="14.7" customHeight="1" x14ac:dyDescent="0.2">
      <c r="A42" s="7" t="s">
        <v>52</v>
      </c>
      <c r="D42" s="30"/>
      <c r="E42" s="26"/>
      <c r="F42" s="26"/>
      <c r="G42" s="26" t="s">
        <v>53</v>
      </c>
      <c r="H42" s="33"/>
      <c r="I42" s="33"/>
      <c r="J42" s="33"/>
      <c r="K42" s="34"/>
      <c r="L42" s="34"/>
      <c r="M42" s="34"/>
      <c r="N42" s="34"/>
      <c r="O42" s="34"/>
      <c r="P42" s="31">
        <v>-69931</v>
      </c>
      <c r="Q42" s="415"/>
      <c r="R42" s="421"/>
      <c r="S42" s="45"/>
      <c r="T42" s="45"/>
      <c r="U42" s="45"/>
      <c r="V42" s="45"/>
      <c r="W42" s="45"/>
      <c r="X42" s="45"/>
      <c r="Y42" s="45"/>
      <c r="Z42" s="28"/>
      <c r="AA42" s="46"/>
      <c r="AD42" s="10">
        <v>-69931393</v>
      </c>
    </row>
    <row r="43" spans="1:30" ht="14.7" customHeight="1" x14ac:dyDescent="0.2">
      <c r="A43" s="7" t="s">
        <v>54</v>
      </c>
      <c r="D43" s="30"/>
      <c r="E43" s="26"/>
      <c r="F43" s="26" t="s">
        <v>55</v>
      </c>
      <c r="G43" s="26"/>
      <c r="H43" s="33"/>
      <c r="I43" s="33"/>
      <c r="J43" s="33"/>
      <c r="K43" s="34"/>
      <c r="L43" s="34"/>
      <c r="M43" s="34"/>
      <c r="N43" s="34"/>
      <c r="O43" s="34"/>
      <c r="P43" s="31" t="s">
        <v>11</v>
      </c>
      <c r="Q43" s="415"/>
      <c r="R43" s="421"/>
      <c r="S43" s="45"/>
      <c r="T43" s="45"/>
      <c r="U43" s="45"/>
      <c r="V43" s="45"/>
      <c r="W43" s="45"/>
      <c r="X43" s="45"/>
      <c r="Y43" s="45"/>
      <c r="Z43" s="28"/>
      <c r="AA43" s="46"/>
      <c r="AD43" s="10" t="str">
        <f>IF(COUNTIF(AD44:AD45,"-")=COUNTA(AD44:AD45),"-",SUM(AD44:AD45))</f>
        <v>-</v>
      </c>
    </row>
    <row r="44" spans="1:30" ht="14.7" customHeight="1" x14ac:dyDescent="0.2">
      <c r="A44" s="7" t="s">
        <v>56</v>
      </c>
      <c r="D44" s="30"/>
      <c r="E44" s="26"/>
      <c r="F44" s="26"/>
      <c r="G44" s="26" t="s">
        <v>57</v>
      </c>
      <c r="H44" s="26"/>
      <c r="I44" s="26"/>
      <c r="J44" s="26"/>
      <c r="K44" s="25"/>
      <c r="L44" s="25"/>
      <c r="M44" s="25"/>
      <c r="N44" s="25"/>
      <c r="O44" s="25"/>
      <c r="P44" s="31" t="s">
        <v>400</v>
      </c>
      <c r="Q44" s="415"/>
      <c r="R44" s="421"/>
      <c r="S44" s="45"/>
      <c r="T44" s="45"/>
      <c r="U44" s="45"/>
      <c r="V44" s="45"/>
      <c r="W44" s="45"/>
      <c r="X44" s="45"/>
      <c r="Y44" s="45"/>
      <c r="Z44" s="28"/>
      <c r="AA44" s="46"/>
      <c r="AD44" s="10" t="s">
        <v>11</v>
      </c>
    </row>
    <row r="45" spans="1:30" ht="14.7" customHeight="1" x14ac:dyDescent="0.2">
      <c r="A45" s="7" t="s">
        <v>58</v>
      </c>
      <c r="D45" s="30"/>
      <c r="E45" s="26"/>
      <c r="F45" s="26"/>
      <c r="G45" s="26" t="s">
        <v>35</v>
      </c>
      <c r="H45" s="26"/>
      <c r="I45" s="26"/>
      <c r="J45" s="26"/>
      <c r="K45" s="25"/>
      <c r="L45" s="25"/>
      <c r="M45" s="25"/>
      <c r="N45" s="25"/>
      <c r="O45" s="25"/>
      <c r="P45" s="31" t="s">
        <v>401</v>
      </c>
      <c r="Q45" s="415"/>
      <c r="R45" s="421"/>
      <c r="S45" s="45"/>
      <c r="T45" s="45"/>
      <c r="U45" s="45"/>
      <c r="V45" s="45"/>
      <c r="W45" s="45"/>
      <c r="X45" s="45"/>
      <c r="Y45" s="45"/>
      <c r="Z45" s="28"/>
      <c r="AA45" s="46"/>
      <c r="AD45" s="10" t="s">
        <v>11</v>
      </c>
    </row>
    <row r="46" spans="1:30" ht="14.7" customHeight="1" x14ac:dyDescent="0.2">
      <c r="A46" s="7" t="s">
        <v>59</v>
      </c>
      <c r="D46" s="30"/>
      <c r="E46" s="26"/>
      <c r="F46" s="26" t="s">
        <v>60</v>
      </c>
      <c r="G46" s="26"/>
      <c r="H46" s="26"/>
      <c r="I46" s="26"/>
      <c r="J46" s="26"/>
      <c r="K46" s="26"/>
      <c r="L46" s="25"/>
      <c r="M46" s="25"/>
      <c r="N46" s="25"/>
      <c r="O46" s="25"/>
      <c r="P46" s="31">
        <v>3094997</v>
      </c>
      <c r="Q46" s="415"/>
      <c r="R46" s="421"/>
      <c r="S46" s="45"/>
      <c r="T46" s="45"/>
      <c r="U46" s="45"/>
      <c r="V46" s="45"/>
      <c r="W46" s="45"/>
      <c r="X46" s="45"/>
      <c r="Y46" s="45"/>
      <c r="Z46" s="28"/>
      <c r="AA46" s="46"/>
      <c r="AD46" s="10">
        <f>IF(COUNTIF(AD47:AD58,"-")=COUNTA(AD47:AD58),"-",SUM(AD47,AD51:AD54,AD57:AD58))</f>
        <v>3094997151</v>
      </c>
    </row>
    <row r="47" spans="1:30" ht="14.7" customHeight="1" x14ac:dyDescent="0.2">
      <c r="A47" s="7" t="s">
        <v>61</v>
      </c>
      <c r="D47" s="30"/>
      <c r="E47" s="26"/>
      <c r="F47" s="26"/>
      <c r="G47" s="26" t="s">
        <v>62</v>
      </c>
      <c r="H47" s="26"/>
      <c r="I47" s="26"/>
      <c r="J47" s="26"/>
      <c r="K47" s="26"/>
      <c r="L47" s="25"/>
      <c r="M47" s="25"/>
      <c r="N47" s="25"/>
      <c r="O47" s="25"/>
      <c r="P47" s="31">
        <v>887390</v>
      </c>
      <c r="Q47" s="415"/>
      <c r="R47" s="421"/>
      <c r="S47" s="45"/>
      <c r="T47" s="45"/>
      <c r="U47" s="45"/>
      <c r="V47" s="45"/>
      <c r="W47" s="45"/>
      <c r="X47" s="45"/>
      <c r="Y47" s="45"/>
      <c r="Z47" s="28"/>
      <c r="AA47" s="46"/>
      <c r="AD47" s="10">
        <f>IF(COUNTIF(AD48:AD50,"-")=COUNTA(AD48:AD50),"-",SUM(AD48:AD50))</f>
        <v>887390261</v>
      </c>
    </row>
    <row r="48" spans="1:30" ht="14.7" customHeight="1" x14ac:dyDescent="0.2">
      <c r="A48" s="7" t="s">
        <v>63</v>
      </c>
      <c r="D48" s="30"/>
      <c r="E48" s="26"/>
      <c r="F48" s="26"/>
      <c r="G48" s="26"/>
      <c r="H48" s="26" t="s">
        <v>64</v>
      </c>
      <c r="I48" s="26"/>
      <c r="J48" s="26"/>
      <c r="K48" s="26"/>
      <c r="L48" s="25"/>
      <c r="M48" s="25"/>
      <c r="N48" s="25"/>
      <c r="O48" s="25"/>
      <c r="P48" s="31" t="s">
        <v>402</v>
      </c>
      <c r="Q48" s="415"/>
      <c r="R48" s="421"/>
      <c r="S48" s="45"/>
      <c r="T48" s="45"/>
      <c r="U48" s="45"/>
      <c r="V48" s="45"/>
      <c r="W48" s="45"/>
      <c r="X48" s="45"/>
      <c r="Y48" s="45"/>
      <c r="Z48" s="28"/>
      <c r="AA48" s="46"/>
      <c r="AD48" s="10" t="s">
        <v>11</v>
      </c>
    </row>
    <row r="49" spans="1:30" ht="14.7" customHeight="1" x14ac:dyDescent="0.2">
      <c r="A49" s="7" t="s">
        <v>65</v>
      </c>
      <c r="D49" s="30"/>
      <c r="E49" s="26"/>
      <c r="F49" s="26"/>
      <c r="G49" s="26"/>
      <c r="H49" s="26" t="s">
        <v>66</v>
      </c>
      <c r="I49" s="26"/>
      <c r="J49" s="26"/>
      <c r="K49" s="26"/>
      <c r="L49" s="25"/>
      <c r="M49" s="25"/>
      <c r="N49" s="25"/>
      <c r="O49" s="25"/>
      <c r="P49" s="31">
        <v>887390</v>
      </c>
      <c r="Q49" s="415"/>
      <c r="R49" s="421"/>
      <c r="S49" s="45"/>
      <c r="T49" s="45"/>
      <c r="U49" s="45"/>
      <c r="V49" s="45"/>
      <c r="W49" s="45"/>
      <c r="X49" s="45"/>
      <c r="Y49" s="45"/>
      <c r="Z49" s="28"/>
      <c r="AA49" s="46"/>
      <c r="AD49" s="10">
        <v>887390261</v>
      </c>
    </row>
    <row r="50" spans="1:30" ht="14.7" customHeight="1" x14ac:dyDescent="0.2">
      <c r="A50" s="7" t="s">
        <v>67</v>
      </c>
      <c r="D50" s="30"/>
      <c r="E50" s="26"/>
      <c r="F50" s="26"/>
      <c r="G50" s="26"/>
      <c r="H50" s="26" t="s">
        <v>35</v>
      </c>
      <c r="I50" s="26"/>
      <c r="J50" s="26"/>
      <c r="K50" s="26"/>
      <c r="L50" s="25"/>
      <c r="M50" s="25"/>
      <c r="N50" s="25"/>
      <c r="O50" s="25"/>
      <c r="P50" s="31" t="s">
        <v>401</v>
      </c>
      <c r="Q50" s="415"/>
      <c r="R50" s="421"/>
      <c r="S50" s="45"/>
      <c r="T50" s="45"/>
      <c r="U50" s="45"/>
      <c r="V50" s="45"/>
      <c r="W50" s="45"/>
      <c r="X50" s="45"/>
      <c r="Y50" s="45"/>
      <c r="Z50" s="28"/>
      <c r="AA50" s="46"/>
      <c r="AD50" s="10" t="s">
        <v>11</v>
      </c>
    </row>
    <row r="51" spans="1:30" ht="14.7" customHeight="1" x14ac:dyDescent="0.2">
      <c r="A51" s="7" t="s">
        <v>68</v>
      </c>
      <c r="D51" s="30"/>
      <c r="E51" s="26"/>
      <c r="F51" s="26"/>
      <c r="G51" s="26" t="s">
        <v>69</v>
      </c>
      <c r="H51" s="26"/>
      <c r="I51" s="26"/>
      <c r="J51" s="26"/>
      <c r="K51" s="26"/>
      <c r="L51" s="25"/>
      <c r="M51" s="25"/>
      <c r="N51" s="25"/>
      <c r="O51" s="25"/>
      <c r="P51" s="31">
        <v>-18000</v>
      </c>
      <c r="Q51" s="415"/>
      <c r="R51" s="421"/>
      <c r="S51" s="45"/>
      <c r="T51" s="45"/>
      <c r="U51" s="45"/>
      <c r="V51" s="45"/>
      <c r="W51" s="45"/>
      <c r="X51" s="45"/>
      <c r="Y51" s="45"/>
      <c r="Z51" s="28"/>
      <c r="AA51" s="46"/>
      <c r="AD51" s="10">
        <v>-18000000</v>
      </c>
    </row>
    <row r="52" spans="1:30" ht="14.7" customHeight="1" x14ac:dyDescent="0.2">
      <c r="A52" s="7" t="s">
        <v>70</v>
      </c>
      <c r="D52" s="30"/>
      <c r="E52" s="26"/>
      <c r="F52" s="26"/>
      <c r="G52" s="26" t="s">
        <v>71</v>
      </c>
      <c r="H52" s="26"/>
      <c r="I52" s="26"/>
      <c r="J52" s="26"/>
      <c r="K52" s="25"/>
      <c r="L52" s="25"/>
      <c r="M52" s="25"/>
      <c r="N52" s="25"/>
      <c r="O52" s="25"/>
      <c r="P52" s="31">
        <v>14017</v>
      </c>
      <c r="Q52" s="415"/>
      <c r="R52" s="421"/>
      <c r="S52" s="45"/>
      <c r="T52" s="45"/>
      <c r="U52" s="45"/>
      <c r="V52" s="45"/>
      <c r="W52" s="45"/>
      <c r="X52" s="45"/>
      <c r="Y52" s="45"/>
      <c r="Z52" s="28"/>
      <c r="AA52" s="46"/>
      <c r="AD52" s="10">
        <v>14016657</v>
      </c>
    </row>
    <row r="53" spans="1:30" ht="14.7" customHeight="1" x14ac:dyDescent="0.2">
      <c r="A53" s="7" t="s">
        <v>72</v>
      </c>
      <c r="D53" s="30"/>
      <c r="E53" s="26"/>
      <c r="F53" s="26"/>
      <c r="G53" s="26" t="s">
        <v>73</v>
      </c>
      <c r="H53" s="26"/>
      <c r="I53" s="26"/>
      <c r="J53" s="26"/>
      <c r="K53" s="25"/>
      <c r="L53" s="25"/>
      <c r="M53" s="25"/>
      <c r="N53" s="25"/>
      <c r="O53" s="25"/>
      <c r="P53" s="31">
        <v>0</v>
      </c>
      <c r="Q53" s="415"/>
      <c r="R53" s="421"/>
      <c r="S53" s="45"/>
      <c r="T53" s="45"/>
      <c r="U53" s="45"/>
      <c r="V53" s="45"/>
      <c r="W53" s="45"/>
      <c r="X53" s="45"/>
      <c r="Y53" s="45"/>
      <c r="Z53" s="28"/>
      <c r="AA53" s="46"/>
      <c r="AD53" s="10">
        <v>0</v>
      </c>
    </row>
    <row r="54" spans="1:30" ht="14.7" customHeight="1" x14ac:dyDescent="0.2">
      <c r="A54" s="7" t="s">
        <v>74</v>
      </c>
      <c r="D54" s="30"/>
      <c r="E54" s="26"/>
      <c r="F54" s="26"/>
      <c r="G54" s="26" t="s">
        <v>75</v>
      </c>
      <c r="H54" s="26"/>
      <c r="I54" s="26"/>
      <c r="J54" s="26"/>
      <c r="K54" s="25"/>
      <c r="L54" s="25"/>
      <c r="M54" s="25"/>
      <c r="N54" s="25"/>
      <c r="O54" s="25"/>
      <c r="P54" s="31">
        <v>2213007</v>
      </c>
      <c r="Q54" s="415"/>
      <c r="R54" s="421"/>
      <c r="S54" s="45"/>
      <c r="T54" s="45"/>
      <c r="U54" s="45"/>
      <c r="V54" s="45"/>
      <c r="W54" s="45"/>
      <c r="X54" s="45"/>
      <c r="Y54" s="45"/>
      <c r="Z54" s="28"/>
      <c r="AA54" s="46"/>
      <c r="AD54" s="10">
        <f>IF(COUNTIF(AD55:AD56,"-")=COUNTA(AD55:AD56),"-",SUM(AD55:AD56))</f>
        <v>2213007459</v>
      </c>
    </row>
    <row r="55" spans="1:30" ht="14.7" customHeight="1" x14ac:dyDescent="0.2">
      <c r="A55" s="7" t="s">
        <v>76</v>
      </c>
      <c r="D55" s="30"/>
      <c r="E55" s="26"/>
      <c r="F55" s="26"/>
      <c r="G55" s="26"/>
      <c r="H55" s="26" t="s">
        <v>78</v>
      </c>
      <c r="I55" s="26"/>
      <c r="J55" s="26"/>
      <c r="K55" s="25"/>
      <c r="L55" s="25"/>
      <c r="M55" s="25"/>
      <c r="N55" s="25"/>
      <c r="O55" s="25"/>
      <c r="P55" s="31" t="s">
        <v>400</v>
      </c>
      <c r="Q55" s="415"/>
      <c r="R55" s="421"/>
      <c r="S55" s="45"/>
      <c r="T55" s="45"/>
      <c r="U55" s="45"/>
      <c r="V55" s="45"/>
      <c r="W55" s="45"/>
      <c r="X55" s="45"/>
      <c r="Y55" s="45"/>
      <c r="Z55" s="28"/>
      <c r="AA55" s="46"/>
      <c r="AD55" s="10" t="s">
        <v>11</v>
      </c>
    </row>
    <row r="56" spans="1:30" ht="14.7" customHeight="1" x14ac:dyDescent="0.2">
      <c r="A56" s="7" t="s">
        <v>79</v>
      </c>
      <c r="D56" s="30"/>
      <c r="E56" s="25"/>
      <c r="F56" s="26"/>
      <c r="G56" s="26"/>
      <c r="H56" s="26" t="s">
        <v>35</v>
      </c>
      <c r="I56" s="26"/>
      <c r="J56" s="26"/>
      <c r="K56" s="25"/>
      <c r="L56" s="25"/>
      <c r="M56" s="25"/>
      <c r="N56" s="25"/>
      <c r="O56" s="25"/>
      <c r="P56" s="31">
        <v>2213007</v>
      </c>
      <c r="Q56" s="415"/>
      <c r="R56" s="421"/>
      <c r="S56" s="45"/>
      <c r="T56" s="45"/>
      <c r="U56" s="45"/>
      <c r="V56" s="45"/>
      <c r="W56" s="45"/>
      <c r="X56" s="45"/>
      <c r="Y56" s="45"/>
      <c r="Z56" s="28"/>
      <c r="AA56" s="46"/>
      <c r="AD56" s="10">
        <v>2213007459</v>
      </c>
    </row>
    <row r="57" spans="1:30" ht="14.7" customHeight="1" x14ac:dyDescent="0.2">
      <c r="A57" s="7" t="s">
        <v>80</v>
      </c>
      <c r="D57" s="30"/>
      <c r="E57" s="25"/>
      <c r="F57" s="26"/>
      <c r="G57" s="26" t="s">
        <v>35</v>
      </c>
      <c r="H57" s="26"/>
      <c r="I57" s="26"/>
      <c r="J57" s="26"/>
      <c r="K57" s="25"/>
      <c r="L57" s="25"/>
      <c r="M57" s="25"/>
      <c r="N57" s="25"/>
      <c r="O57" s="25"/>
      <c r="P57" s="31" t="s">
        <v>400</v>
      </c>
      <c r="Q57" s="415"/>
      <c r="R57" s="421"/>
      <c r="S57" s="45"/>
      <c r="T57" s="45"/>
      <c r="U57" s="45"/>
      <c r="V57" s="45"/>
      <c r="W57" s="45"/>
      <c r="X57" s="45"/>
      <c r="Y57" s="45"/>
      <c r="Z57" s="28"/>
      <c r="AA57" s="46"/>
      <c r="AD57" s="10" t="s">
        <v>11</v>
      </c>
    </row>
    <row r="58" spans="1:30" ht="14.7" customHeight="1" x14ac:dyDescent="0.2">
      <c r="A58" s="7" t="s">
        <v>81</v>
      </c>
      <c r="D58" s="30"/>
      <c r="E58" s="25"/>
      <c r="F58" s="26"/>
      <c r="G58" s="26" t="s">
        <v>82</v>
      </c>
      <c r="H58" s="26"/>
      <c r="I58" s="26"/>
      <c r="J58" s="26"/>
      <c r="K58" s="25"/>
      <c r="L58" s="25"/>
      <c r="M58" s="25"/>
      <c r="N58" s="25"/>
      <c r="O58" s="25"/>
      <c r="P58" s="31">
        <v>-1417</v>
      </c>
      <c r="Q58" s="415"/>
      <c r="R58" s="421"/>
      <c r="S58" s="45"/>
      <c r="T58" s="45"/>
      <c r="U58" s="45"/>
      <c r="V58" s="45"/>
      <c r="W58" s="45"/>
      <c r="X58" s="45"/>
      <c r="Y58" s="45"/>
      <c r="Z58" s="28"/>
      <c r="AA58" s="46"/>
      <c r="AD58" s="10">
        <v>-1417226</v>
      </c>
    </row>
    <row r="59" spans="1:30" ht="14.7" customHeight="1" x14ac:dyDescent="0.2">
      <c r="A59" s="7" t="s">
        <v>83</v>
      </c>
      <c r="D59" s="30"/>
      <c r="E59" s="25" t="s">
        <v>84</v>
      </c>
      <c r="F59" s="26"/>
      <c r="G59" s="27"/>
      <c r="H59" s="27"/>
      <c r="I59" s="27"/>
      <c r="J59" s="25"/>
      <c r="K59" s="25"/>
      <c r="L59" s="25"/>
      <c r="M59" s="25"/>
      <c r="N59" s="25"/>
      <c r="O59" s="25"/>
      <c r="P59" s="31">
        <v>608367</v>
      </c>
      <c r="Q59" s="415"/>
      <c r="R59" s="421"/>
      <c r="S59" s="45"/>
      <c r="T59" s="45"/>
      <c r="U59" s="45"/>
      <c r="V59" s="45"/>
      <c r="W59" s="45"/>
      <c r="X59" s="45"/>
      <c r="Y59" s="45"/>
      <c r="Z59" s="28"/>
      <c r="AA59" s="46"/>
      <c r="AD59" s="10">
        <f>IF(COUNTIF(AD60:AD68,"-")=COUNTA(AD60:AD68),"-",SUM(AD60:AD63,AD66:AD68))</f>
        <v>608367382</v>
      </c>
    </row>
    <row r="60" spans="1:30" ht="14.7" customHeight="1" x14ac:dyDescent="0.2">
      <c r="A60" s="7" t="s">
        <v>85</v>
      </c>
      <c r="D60" s="30"/>
      <c r="E60" s="25"/>
      <c r="F60" s="26" t="s">
        <v>86</v>
      </c>
      <c r="G60" s="27"/>
      <c r="H60" s="27"/>
      <c r="I60" s="27"/>
      <c r="J60" s="25"/>
      <c r="K60" s="25"/>
      <c r="L60" s="25"/>
      <c r="M60" s="25"/>
      <c r="N60" s="25"/>
      <c r="O60" s="25"/>
      <c r="P60" s="31">
        <v>138680</v>
      </c>
      <c r="Q60" s="415"/>
      <c r="R60" s="421"/>
      <c r="S60" s="45"/>
      <c r="T60" s="45"/>
      <c r="U60" s="45"/>
      <c r="V60" s="45"/>
      <c r="W60" s="45"/>
      <c r="X60" s="45"/>
      <c r="Y60" s="45"/>
      <c r="Z60" s="28"/>
      <c r="AA60" s="46"/>
      <c r="AD60" s="10">
        <v>138680063</v>
      </c>
    </row>
    <row r="61" spans="1:30" ht="14.7" customHeight="1" x14ac:dyDescent="0.2">
      <c r="A61" s="7" t="s">
        <v>87</v>
      </c>
      <c r="D61" s="30"/>
      <c r="E61" s="25"/>
      <c r="F61" s="26" t="s">
        <v>88</v>
      </c>
      <c r="G61" s="26"/>
      <c r="H61" s="33"/>
      <c r="I61" s="26"/>
      <c r="J61" s="26"/>
      <c r="K61" s="25"/>
      <c r="L61" s="25"/>
      <c r="M61" s="25"/>
      <c r="N61" s="25"/>
      <c r="O61" s="25"/>
      <c r="P61" s="31">
        <v>3240</v>
      </c>
      <c r="Q61" s="415"/>
      <c r="R61" s="421"/>
      <c r="S61" s="45"/>
      <c r="T61" s="45"/>
      <c r="U61" s="45"/>
      <c r="V61" s="45"/>
      <c r="W61" s="45"/>
      <c r="X61" s="45"/>
      <c r="Y61" s="45"/>
      <c r="Z61" s="28"/>
      <c r="AA61" s="46"/>
      <c r="AD61" s="10">
        <v>3239704</v>
      </c>
    </row>
    <row r="62" spans="1:30" ht="14.7" customHeight="1" x14ac:dyDescent="0.2">
      <c r="A62" s="7">
        <v>1500000</v>
      </c>
      <c r="D62" s="30"/>
      <c r="E62" s="25"/>
      <c r="F62" s="26" t="s">
        <v>89</v>
      </c>
      <c r="G62" s="26"/>
      <c r="H62" s="26"/>
      <c r="I62" s="26"/>
      <c r="J62" s="26"/>
      <c r="K62" s="25"/>
      <c r="L62" s="25"/>
      <c r="M62" s="25"/>
      <c r="N62" s="25"/>
      <c r="O62" s="25"/>
      <c r="P62" s="31">
        <v>0</v>
      </c>
      <c r="Q62" s="415"/>
      <c r="R62" s="421"/>
      <c r="S62" s="45"/>
      <c r="T62" s="45"/>
      <c r="U62" s="45"/>
      <c r="V62" s="45"/>
      <c r="W62" s="45"/>
      <c r="X62" s="45"/>
      <c r="Y62" s="45"/>
      <c r="Z62" s="28"/>
      <c r="AA62" s="46"/>
      <c r="AD62" s="10">
        <v>0</v>
      </c>
    </row>
    <row r="63" spans="1:30" ht="14.7" customHeight="1" x14ac:dyDescent="0.2">
      <c r="A63" s="7" t="s">
        <v>90</v>
      </c>
      <c r="D63" s="30"/>
      <c r="E63" s="26"/>
      <c r="F63" s="26" t="s">
        <v>75</v>
      </c>
      <c r="G63" s="26"/>
      <c r="H63" s="33"/>
      <c r="I63" s="26"/>
      <c r="J63" s="26"/>
      <c r="K63" s="25"/>
      <c r="L63" s="25"/>
      <c r="M63" s="25"/>
      <c r="N63" s="25"/>
      <c r="O63" s="25"/>
      <c r="P63" s="31">
        <v>466448</v>
      </c>
      <c r="Q63" s="415" t="s">
        <v>409</v>
      </c>
      <c r="R63" s="421"/>
      <c r="S63" s="45"/>
      <c r="T63" s="45"/>
      <c r="U63" s="45"/>
      <c r="V63" s="45"/>
      <c r="W63" s="45"/>
      <c r="X63" s="45"/>
      <c r="Y63" s="45"/>
      <c r="Z63" s="28"/>
      <c r="AA63" s="46"/>
      <c r="AD63" s="10">
        <f>IF(COUNTIF(AD64:AD65,"-")=COUNTA(AD64:AD65),"-",SUM(AD64:AD65))</f>
        <v>466447615</v>
      </c>
    </row>
    <row r="64" spans="1:30" ht="14.7" customHeight="1" x14ac:dyDescent="0.2">
      <c r="A64" s="7" t="s">
        <v>91</v>
      </c>
      <c r="D64" s="30"/>
      <c r="E64" s="26"/>
      <c r="F64" s="26"/>
      <c r="G64" s="26" t="s">
        <v>92</v>
      </c>
      <c r="H64" s="26"/>
      <c r="I64" s="26"/>
      <c r="J64" s="26"/>
      <c r="K64" s="25"/>
      <c r="L64" s="25"/>
      <c r="M64" s="25"/>
      <c r="N64" s="25"/>
      <c r="O64" s="25"/>
      <c r="P64" s="31">
        <v>380788</v>
      </c>
      <c r="Q64" s="415"/>
      <c r="R64" s="421"/>
      <c r="S64" s="45"/>
      <c r="T64" s="45"/>
      <c r="U64" s="45"/>
      <c r="V64" s="45"/>
      <c r="W64" s="45"/>
      <c r="X64" s="45"/>
      <c r="Y64" s="45"/>
      <c r="Z64" s="28"/>
      <c r="AA64" s="46"/>
      <c r="AD64" s="10">
        <v>380788118</v>
      </c>
    </row>
    <row r="65" spans="1:31" ht="14.7" customHeight="1" x14ac:dyDescent="0.2">
      <c r="A65" s="7" t="s">
        <v>93</v>
      </c>
      <c r="D65" s="30"/>
      <c r="E65" s="26"/>
      <c r="F65" s="26"/>
      <c r="G65" s="26" t="s">
        <v>78</v>
      </c>
      <c r="H65" s="26"/>
      <c r="I65" s="26"/>
      <c r="J65" s="26"/>
      <c r="K65" s="25"/>
      <c r="L65" s="25"/>
      <c r="M65" s="25"/>
      <c r="N65" s="25"/>
      <c r="O65" s="25"/>
      <c r="P65" s="31">
        <v>85659</v>
      </c>
      <c r="Q65" s="415"/>
      <c r="R65" s="421"/>
      <c r="S65" s="45"/>
      <c r="T65" s="45"/>
      <c r="U65" s="45"/>
      <c r="V65" s="45"/>
      <c r="W65" s="45"/>
      <c r="X65" s="45"/>
      <c r="Y65" s="45"/>
      <c r="Z65" s="28"/>
      <c r="AA65" s="46"/>
      <c r="AD65" s="10">
        <v>85659497</v>
      </c>
    </row>
    <row r="66" spans="1:31" ht="14.7" customHeight="1" x14ac:dyDescent="0.2">
      <c r="A66" s="7" t="s">
        <v>94</v>
      </c>
      <c r="D66" s="30"/>
      <c r="E66" s="26"/>
      <c r="F66" s="26" t="s">
        <v>95</v>
      </c>
      <c r="G66" s="26"/>
      <c r="H66" s="26"/>
      <c r="I66" s="26"/>
      <c r="J66" s="26"/>
      <c r="K66" s="25"/>
      <c r="L66" s="25"/>
      <c r="M66" s="25"/>
      <c r="N66" s="25"/>
      <c r="O66" s="25"/>
      <c r="P66" s="31" t="s">
        <v>400</v>
      </c>
      <c r="Q66" s="415"/>
      <c r="R66" s="421"/>
      <c r="S66" s="45"/>
      <c r="T66" s="45"/>
      <c r="U66" s="45"/>
      <c r="V66" s="45"/>
      <c r="W66" s="45"/>
      <c r="X66" s="45"/>
      <c r="Y66" s="45"/>
      <c r="Z66" s="28"/>
      <c r="AA66" s="46"/>
      <c r="AD66" s="10" t="s">
        <v>11</v>
      </c>
    </row>
    <row r="67" spans="1:31" ht="14.7" customHeight="1" x14ac:dyDescent="0.2">
      <c r="A67" s="7" t="s">
        <v>96</v>
      </c>
      <c r="D67" s="30"/>
      <c r="E67" s="26"/>
      <c r="F67" s="26" t="s">
        <v>35</v>
      </c>
      <c r="G67" s="26"/>
      <c r="H67" s="33"/>
      <c r="I67" s="26"/>
      <c r="J67" s="26"/>
      <c r="K67" s="25"/>
      <c r="L67" s="25"/>
      <c r="M67" s="25"/>
      <c r="N67" s="25"/>
      <c r="O67" s="25"/>
      <c r="P67" s="31" t="s">
        <v>400</v>
      </c>
      <c r="Q67" s="415"/>
      <c r="R67" s="421"/>
      <c r="S67" s="45"/>
      <c r="T67" s="45"/>
      <c r="U67" s="45"/>
      <c r="V67" s="45"/>
      <c r="W67" s="45"/>
      <c r="X67" s="45"/>
      <c r="Y67" s="45"/>
      <c r="Z67" s="28"/>
      <c r="AA67" s="46"/>
      <c r="AD67" s="10" t="s">
        <v>11</v>
      </c>
    </row>
    <row r="68" spans="1:31" ht="14.7" customHeight="1" thickBot="1" x14ac:dyDescent="0.25">
      <c r="A68" s="7" t="s">
        <v>97</v>
      </c>
      <c r="B68" s="7" t="s">
        <v>127</v>
      </c>
      <c r="D68" s="30"/>
      <c r="E68" s="26"/>
      <c r="F68" s="45" t="s">
        <v>82</v>
      </c>
      <c r="G68" s="26"/>
      <c r="H68" s="26"/>
      <c r="I68" s="26"/>
      <c r="J68" s="26"/>
      <c r="K68" s="25"/>
      <c r="L68" s="25"/>
      <c r="M68" s="25"/>
      <c r="N68" s="25"/>
      <c r="O68" s="25"/>
      <c r="P68" s="31" t="s">
        <v>401</v>
      </c>
      <c r="Q68" s="415"/>
      <c r="R68" s="422" t="s">
        <v>128</v>
      </c>
      <c r="S68" s="47"/>
      <c r="T68" s="47"/>
      <c r="U68" s="47"/>
      <c r="V68" s="47"/>
      <c r="W68" s="47"/>
      <c r="X68" s="47"/>
      <c r="Y68" s="48"/>
      <c r="Z68" s="49">
        <v>20399014</v>
      </c>
      <c r="AA68" s="50"/>
      <c r="AD68" s="10" t="s">
        <v>11</v>
      </c>
      <c r="AE68" s="10" t="e">
        <f>IF(AND(AD69="-",AE29="-"),"-",SUM(AD69)-SUM(AE29))</f>
        <v>#REF!</v>
      </c>
    </row>
    <row r="69" spans="1:31" ht="14.7" customHeight="1" thickBot="1" x14ac:dyDescent="0.25">
      <c r="A69" s="7" t="s">
        <v>1</v>
      </c>
      <c r="B69" s="7" t="s">
        <v>98</v>
      </c>
      <c r="D69" s="51" t="s">
        <v>2</v>
      </c>
      <c r="E69" s="52"/>
      <c r="F69" s="52"/>
      <c r="G69" s="52"/>
      <c r="H69" s="52"/>
      <c r="I69" s="52"/>
      <c r="J69" s="52"/>
      <c r="K69" s="52"/>
      <c r="L69" s="52"/>
      <c r="M69" s="52"/>
      <c r="N69" s="52"/>
      <c r="O69" s="53"/>
      <c r="P69" s="54">
        <v>24192111</v>
      </c>
      <c r="Q69" s="423" t="s">
        <v>409</v>
      </c>
      <c r="R69" s="424" t="s">
        <v>323</v>
      </c>
      <c r="S69" s="20"/>
      <c r="T69" s="20"/>
      <c r="U69" s="20"/>
      <c r="V69" s="20"/>
      <c r="W69" s="20"/>
      <c r="X69" s="20"/>
      <c r="Y69" s="55"/>
      <c r="Z69" s="54">
        <v>24192111</v>
      </c>
      <c r="AA69" s="56" t="s">
        <v>409</v>
      </c>
      <c r="AD69" s="10" t="e">
        <f>IF(AND(AD14="-",AD59="-",#REF!="-"),"-",SUM(AD14,AD59,#REF!))</f>
        <v>#REF!</v>
      </c>
      <c r="AE69" s="10" t="e">
        <f>IF(AND(AE29="-",AE68="-"),"-",SUM(AE29,AE68))</f>
        <v>#REF!</v>
      </c>
    </row>
    <row r="70" spans="1:31" ht="14.7" customHeight="1" x14ac:dyDescent="0.2">
      <c r="D70" s="57"/>
      <c r="E70" s="57"/>
      <c r="F70" s="57"/>
      <c r="G70" s="57"/>
      <c r="H70" s="57"/>
      <c r="I70" s="57"/>
      <c r="J70" s="57"/>
      <c r="K70" s="57"/>
      <c r="L70" s="57"/>
      <c r="M70" s="57"/>
      <c r="N70" s="57"/>
      <c r="O70" s="57"/>
      <c r="P70" s="57"/>
      <c r="Q70" s="57"/>
      <c r="Z70" s="25"/>
      <c r="AA70" s="25"/>
    </row>
    <row r="71" spans="1:31" ht="14.7" customHeight="1" x14ac:dyDescent="0.2">
      <c r="D71" s="58"/>
      <c r="E71" s="59" t="s">
        <v>324</v>
      </c>
      <c r="F71" s="58"/>
      <c r="G71" s="18"/>
      <c r="H71" s="18"/>
      <c r="I71" s="18"/>
      <c r="J71" s="18"/>
      <c r="K71" s="18"/>
      <c r="L71" s="18"/>
      <c r="M71" s="18"/>
      <c r="N71" s="18"/>
      <c r="O71" s="18"/>
      <c r="P71" s="18"/>
      <c r="Q71" s="18"/>
      <c r="Z71" s="57"/>
      <c r="AA71" s="57"/>
    </row>
    <row r="72" spans="1:31" ht="14.7" customHeight="1" x14ac:dyDescent="0.2"/>
    <row r="73" spans="1:31" ht="14.7" customHeight="1" x14ac:dyDescent="0.2"/>
    <row r="74" spans="1:31" ht="14.7" customHeight="1" x14ac:dyDescent="0.2"/>
    <row r="75" spans="1:31" ht="14.7" customHeight="1" x14ac:dyDescent="0.2"/>
    <row r="76" spans="1:31" ht="14.7" customHeight="1" x14ac:dyDescent="0.2"/>
    <row r="77" spans="1:31" ht="16.5" customHeight="1" x14ac:dyDescent="0.2"/>
    <row r="78" spans="1:31" ht="14.7" customHeight="1" x14ac:dyDescent="0.2"/>
    <row r="79" spans="1:31" ht="9.75" customHeight="1" x14ac:dyDescent="0.2"/>
    <row r="80" spans="1:31" ht="14.7" customHeight="1" x14ac:dyDescent="0.2"/>
  </sheetData>
  <mergeCells count="11">
    <mergeCell ref="R29:Y29"/>
    <mergeCell ref="R34:Y34"/>
    <mergeCell ref="R68:Y68"/>
    <mergeCell ref="D69:O69"/>
    <mergeCell ref="R69:Y69"/>
    <mergeCell ref="D9:AA9"/>
    <mergeCell ref="D10:AA10"/>
    <mergeCell ref="D12:O12"/>
    <mergeCell ref="P12:Q12"/>
    <mergeCell ref="R12:Y12"/>
    <mergeCell ref="Z12:AA12"/>
  </mergeCells>
  <phoneticPr fontId="2"/>
  <pageMargins left="0.70866141732283472" right="0.70866141732283472" top="0.39370078740157477" bottom="0.39370078740157477" header="0.51181102362204722" footer="0.51181102362204722"/>
  <pageSetup paperSize="9" scale="8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R50"/>
  <sheetViews>
    <sheetView topLeftCell="B1" zoomScale="85" zoomScaleNormal="85" zoomScaleSheetLayoutView="100" workbookViewId="0"/>
  </sheetViews>
  <sheetFormatPr defaultColWidth="9" defaultRowHeight="13.2" x14ac:dyDescent="0.2"/>
  <cols>
    <col min="1" max="1" width="0" style="62" hidden="1" customWidth="1"/>
    <col min="2" max="2" width="0.6640625" style="6" customWidth="1"/>
    <col min="3" max="3" width="1.21875" style="98" customWidth="1"/>
    <col min="4" max="12" width="2.109375" style="98" customWidth="1"/>
    <col min="13" max="13" width="18.33203125" style="98" customWidth="1"/>
    <col min="14" max="14" width="21.6640625" style="98" bestFit="1" customWidth="1"/>
    <col min="15" max="15" width="2.44140625" style="98" customWidth="1"/>
    <col min="16" max="16" width="0.6640625" style="98" customWidth="1"/>
    <col min="17" max="17" width="9" style="6"/>
    <col min="18" max="18" width="0" style="6" hidden="1" customWidth="1"/>
    <col min="19" max="16384" width="9" style="6"/>
  </cols>
  <sheetData>
    <row r="1" spans="1:18" x14ac:dyDescent="0.2">
      <c r="C1" s="98" t="s">
        <v>338</v>
      </c>
    </row>
    <row r="2" spans="1:18" x14ac:dyDescent="0.2">
      <c r="C2" s="98" t="s">
        <v>339</v>
      </c>
    </row>
    <row r="3" spans="1:18" x14ac:dyDescent="0.2">
      <c r="C3" s="98" t="s">
        <v>340</v>
      </c>
    </row>
    <row r="4" spans="1:18" x14ac:dyDescent="0.2">
      <c r="C4" s="98" t="s">
        <v>341</v>
      </c>
    </row>
    <row r="5" spans="1:18" x14ac:dyDescent="0.2">
      <c r="C5" s="98" t="s">
        <v>342</v>
      </c>
    </row>
    <row r="6" spans="1:18" x14ac:dyDescent="0.2">
      <c r="C6" s="98" t="s">
        <v>343</v>
      </c>
    </row>
    <row r="7" spans="1:18" x14ac:dyDescent="0.2">
      <c r="C7" s="98" t="s">
        <v>344</v>
      </c>
    </row>
    <row r="8" spans="1:18" x14ac:dyDescent="0.2">
      <c r="A8" s="1"/>
      <c r="C8" s="60"/>
      <c r="D8" s="60"/>
      <c r="E8" s="60"/>
      <c r="F8" s="60"/>
      <c r="G8" s="60"/>
      <c r="H8" s="60"/>
      <c r="I8" s="60"/>
      <c r="J8" s="3"/>
      <c r="K8" s="3"/>
      <c r="L8" s="3"/>
      <c r="M8" s="3"/>
      <c r="N8" s="3"/>
      <c r="O8" s="3"/>
      <c r="P8" s="61"/>
    </row>
    <row r="9" spans="1:18" ht="23.4" x14ac:dyDescent="0.2">
      <c r="C9" s="63" t="s">
        <v>403</v>
      </c>
      <c r="D9" s="63"/>
      <c r="E9" s="63"/>
      <c r="F9" s="63"/>
      <c r="G9" s="63"/>
      <c r="H9" s="63"/>
      <c r="I9" s="63"/>
      <c r="J9" s="63"/>
      <c r="K9" s="63"/>
      <c r="L9" s="63"/>
      <c r="M9" s="63"/>
      <c r="N9" s="63"/>
      <c r="O9" s="63"/>
      <c r="P9" s="64"/>
    </row>
    <row r="10" spans="1:18" ht="16.2" x14ac:dyDescent="0.2">
      <c r="C10" s="65" t="s">
        <v>404</v>
      </c>
      <c r="D10" s="65"/>
      <c r="E10" s="65"/>
      <c r="F10" s="65"/>
      <c r="G10" s="65"/>
      <c r="H10" s="65"/>
      <c r="I10" s="65"/>
      <c r="J10" s="65"/>
      <c r="K10" s="65"/>
      <c r="L10" s="65"/>
      <c r="M10" s="65"/>
      <c r="N10" s="65"/>
      <c r="O10" s="65"/>
      <c r="P10" s="64"/>
    </row>
    <row r="11" spans="1:18" ht="16.2" x14ac:dyDescent="0.2">
      <c r="C11" s="65" t="s">
        <v>405</v>
      </c>
      <c r="D11" s="65"/>
      <c r="E11" s="65"/>
      <c r="F11" s="65"/>
      <c r="G11" s="65"/>
      <c r="H11" s="65"/>
      <c r="I11" s="65"/>
      <c r="J11" s="65"/>
      <c r="K11" s="65"/>
      <c r="L11" s="65"/>
      <c r="M11" s="65"/>
      <c r="N11" s="65"/>
      <c r="O11" s="65"/>
      <c r="P11" s="64"/>
    </row>
    <row r="12" spans="1:18" ht="16.8" thickBot="1" x14ac:dyDescent="0.25">
      <c r="C12" s="66"/>
      <c r="D12" s="64"/>
      <c r="E12" s="64"/>
      <c r="F12" s="64"/>
      <c r="G12" s="64"/>
      <c r="H12" s="64"/>
      <c r="I12" s="64"/>
      <c r="J12" s="64"/>
      <c r="K12" s="64"/>
      <c r="L12" s="64"/>
      <c r="M12" s="67"/>
      <c r="N12" s="64"/>
      <c r="O12" s="67" t="s">
        <v>399</v>
      </c>
      <c r="P12" s="64"/>
    </row>
    <row r="13" spans="1:18" ht="16.8" thickBot="1" x14ac:dyDescent="0.25">
      <c r="A13" s="62" t="s">
        <v>315</v>
      </c>
      <c r="C13" s="68" t="s">
        <v>0</v>
      </c>
      <c r="D13" s="69"/>
      <c r="E13" s="69"/>
      <c r="F13" s="69"/>
      <c r="G13" s="69"/>
      <c r="H13" s="69"/>
      <c r="I13" s="69"/>
      <c r="J13" s="69"/>
      <c r="K13" s="69"/>
      <c r="L13" s="69"/>
      <c r="M13" s="69"/>
      <c r="N13" s="70" t="s">
        <v>317</v>
      </c>
      <c r="O13" s="71"/>
      <c r="P13" s="64"/>
    </row>
    <row r="14" spans="1:18" x14ac:dyDescent="0.2">
      <c r="A14" s="62" t="s">
        <v>136</v>
      </c>
      <c r="C14" s="72"/>
      <c r="D14" s="73" t="s">
        <v>137</v>
      </c>
      <c r="E14" s="73"/>
      <c r="F14" s="74"/>
      <c r="G14" s="73"/>
      <c r="H14" s="73"/>
      <c r="I14" s="73"/>
      <c r="J14" s="73"/>
      <c r="K14" s="74"/>
      <c r="L14" s="74"/>
      <c r="M14" s="74"/>
      <c r="N14" s="75">
        <v>3041642</v>
      </c>
      <c r="O14" s="76" t="s">
        <v>409</v>
      </c>
      <c r="P14" s="77"/>
      <c r="Q14" s="401"/>
      <c r="R14" s="6">
        <f>IF(AND(R15="-",R30="-"),"-",SUM(R15,R30))</f>
        <v>3041642029</v>
      </c>
    </row>
    <row r="15" spans="1:18" x14ac:dyDescent="0.2">
      <c r="A15" s="62" t="s">
        <v>138</v>
      </c>
      <c r="C15" s="72"/>
      <c r="D15" s="73"/>
      <c r="E15" s="73" t="s">
        <v>139</v>
      </c>
      <c r="F15" s="73"/>
      <c r="G15" s="73"/>
      <c r="H15" s="73"/>
      <c r="I15" s="73"/>
      <c r="J15" s="73"/>
      <c r="K15" s="74"/>
      <c r="L15" s="74"/>
      <c r="M15" s="74"/>
      <c r="N15" s="75">
        <v>2114556</v>
      </c>
      <c r="O15" s="78" t="s">
        <v>409</v>
      </c>
      <c r="P15" s="77"/>
      <c r="Q15" s="401"/>
      <c r="R15" s="6">
        <f>IF(COUNTIF(R16:R29,"-")=COUNTA(R16:R29),"-",SUM(R16,R21,R26))</f>
        <v>2114555517</v>
      </c>
    </row>
    <row r="16" spans="1:18" x14ac:dyDescent="0.2">
      <c r="A16" s="62" t="s">
        <v>140</v>
      </c>
      <c r="C16" s="72"/>
      <c r="D16" s="73"/>
      <c r="E16" s="73"/>
      <c r="F16" s="73" t="s">
        <v>141</v>
      </c>
      <c r="G16" s="73"/>
      <c r="H16" s="73"/>
      <c r="I16" s="73"/>
      <c r="J16" s="73"/>
      <c r="K16" s="74"/>
      <c r="L16" s="74"/>
      <c r="M16" s="74"/>
      <c r="N16" s="75">
        <v>530427</v>
      </c>
      <c r="O16" s="78"/>
      <c r="P16" s="77"/>
      <c r="Q16" s="401"/>
      <c r="R16" s="6">
        <f>IF(COUNTIF(R17:R20,"-")=COUNTA(R17:R20),"-",SUM(R17:R20))</f>
        <v>530426886</v>
      </c>
    </row>
    <row r="17" spans="1:18" x14ac:dyDescent="0.2">
      <c r="A17" s="62" t="s">
        <v>142</v>
      </c>
      <c r="C17" s="72"/>
      <c r="D17" s="73"/>
      <c r="E17" s="73"/>
      <c r="F17" s="73"/>
      <c r="G17" s="73" t="s">
        <v>143</v>
      </c>
      <c r="H17" s="73"/>
      <c r="I17" s="73"/>
      <c r="J17" s="73"/>
      <c r="K17" s="74"/>
      <c r="L17" s="74"/>
      <c r="M17" s="74"/>
      <c r="N17" s="75">
        <v>442749</v>
      </c>
      <c r="O17" s="78"/>
      <c r="P17" s="77"/>
      <c r="Q17" s="401"/>
      <c r="R17" s="6">
        <v>442748649</v>
      </c>
    </row>
    <row r="18" spans="1:18" x14ac:dyDescent="0.2">
      <c r="A18" s="62" t="s">
        <v>144</v>
      </c>
      <c r="C18" s="72"/>
      <c r="D18" s="73"/>
      <c r="E18" s="73"/>
      <c r="F18" s="73"/>
      <c r="G18" s="73" t="s">
        <v>145</v>
      </c>
      <c r="H18" s="73"/>
      <c r="I18" s="73"/>
      <c r="J18" s="73"/>
      <c r="K18" s="74"/>
      <c r="L18" s="74"/>
      <c r="M18" s="74"/>
      <c r="N18" s="75">
        <v>38025</v>
      </c>
      <c r="O18" s="78"/>
      <c r="P18" s="77"/>
      <c r="Q18" s="401"/>
      <c r="R18" s="6">
        <v>38025102</v>
      </c>
    </row>
    <row r="19" spans="1:18" x14ac:dyDescent="0.2">
      <c r="A19" s="62" t="s">
        <v>146</v>
      </c>
      <c r="C19" s="72"/>
      <c r="D19" s="73"/>
      <c r="E19" s="73"/>
      <c r="F19" s="73"/>
      <c r="G19" s="73" t="s">
        <v>147</v>
      </c>
      <c r="H19" s="73"/>
      <c r="I19" s="73"/>
      <c r="J19" s="73"/>
      <c r="K19" s="74"/>
      <c r="L19" s="74"/>
      <c r="M19" s="74"/>
      <c r="N19" s="75" t="s">
        <v>406</v>
      </c>
      <c r="O19" s="78"/>
      <c r="P19" s="77"/>
      <c r="Q19" s="401"/>
      <c r="R19" s="6" t="s">
        <v>11</v>
      </c>
    </row>
    <row r="20" spans="1:18" x14ac:dyDescent="0.2">
      <c r="A20" s="62" t="s">
        <v>148</v>
      </c>
      <c r="C20" s="72"/>
      <c r="D20" s="73"/>
      <c r="E20" s="73"/>
      <c r="F20" s="73"/>
      <c r="G20" s="73" t="s">
        <v>35</v>
      </c>
      <c r="H20" s="73"/>
      <c r="I20" s="73"/>
      <c r="J20" s="73"/>
      <c r="K20" s="74"/>
      <c r="L20" s="74"/>
      <c r="M20" s="74"/>
      <c r="N20" s="75">
        <v>49653</v>
      </c>
      <c r="O20" s="78"/>
      <c r="P20" s="77"/>
      <c r="Q20" s="401"/>
      <c r="R20" s="6">
        <v>49653135</v>
      </c>
    </row>
    <row r="21" spans="1:18" x14ac:dyDescent="0.2">
      <c r="A21" s="62" t="s">
        <v>149</v>
      </c>
      <c r="C21" s="72"/>
      <c r="D21" s="73"/>
      <c r="E21" s="73"/>
      <c r="F21" s="73" t="s">
        <v>150</v>
      </c>
      <c r="G21" s="73"/>
      <c r="H21" s="73"/>
      <c r="I21" s="73"/>
      <c r="J21" s="73"/>
      <c r="K21" s="74"/>
      <c r="L21" s="74"/>
      <c r="M21" s="74"/>
      <c r="N21" s="75">
        <v>1538904</v>
      </c>
      <c r="O21" s="78" t="s">
        <v>409</v>
      </c>
      <c r="P21" s="77"/>
      <c r="Q21" s="401"/>
      <c r="R21" s="6">
        <f>IF(COUNTIF(R22:R25,"-")=COUNTA(R22:R25),"-",SUM(R22:R25))</f>
        <v>1538904274</v>
      </c>
    </row>
    <row r="22" spans="1:18" x14ac:dyDescent="0.2">
      <c r="A22" s="62" t="s">
        <v>151</v>
      </c>
      <c r="C22" s="72"/>
      <c r="D22" s="73"/>
      <c r="E22" s="73"/>
      <c r="F22" s="73"/>
      <c r="G22" s="73" t="s">
        <v>152</v>
      </c>
      <c r="H22" s="73"/>
      <c r="I22" s="73"/>
      <c r="J22" s="73"/>
      <c r="K22" s="74"/>
      <c r="L22" s="74"/>
      <c r="M22" s="74"/>
      <c r="N22" s="75">
        <v>653742</v>
      </c>
      <c r="O22" s="78"/>
      <c r="P22" s="77"/>
      <c r="Q22" s="401"/>
      <c r="R22" s="6">
        <v>653741610</v>
      </c>
    </row>
    <row r="23" spans="1:18" x14ac:dyDescent="0.2">
      <c r="A23" s="62" t="s">
        <v>153</v>
      </c>
      <c r="C23" s="72"/>
      <c r="D23" s="73"/>
      <c r="E23" s="73"/>
      <c r="F23" s="73"/>
      <c r="G23" s="73" t="s">
        <v>154</v>
      </c>
      <c r="H23" s="73"/>
      <c r="I23" s="73"/>
      <c r="J23" s="73"/>
      <c r="K23" s="74"/>
      <c r="L23" s="74"/>
      <c r="M23" s="74"/>
      <c r="N23" s="75">
        <v>137120</v>
      </c>
      <c r="O23" s="78"/>
      <c r="P23" s="77"/>
      <c r="Q23" s="401"/>
      <c r="R23" s="6">
        <v>137119660</v>
      </c>
    </row>
    <row r="24" spans="1:18" x14ac:dyDescent="0.2">
      <c r="A24" s="62" t="s">
        <v>155</v>
      </c>
      <c r="C24" s="72"/>
      <c r="D24" s="73"/>
      <c r="E24" s="73"/>
      <c r="F24" s="73"/>
      <c r="G24" s="73" t="s">
        <v>156</v>
      </c>
      <c r="H24" s="73"/>
      <c r="I24" s="73"/>
      <c r="J24" s="73"/>
      <c r="K24" s="74"/>
      <c r="L24" s="74"/>
      <c r="M24" s="74"/>
      <c r="N24" s="75">
        <v>745335</v>
      </c>
      <c r="O24" s="78"/>
      <c r="P24" s="77"/>
      <c r="Q24" s="401"/>
      <c r="R24" s="6">
        <v>745334970</v>
      </c>
    </row>
    <row r="25" spans="1:18" x14ac:dyDescent="0.2">
      <c r="A25" s="62" t="s">
        <v>157</v>
      </c>
      <c r="C25" s="72"/>
      <c r="D25" s="73"/>
      <c r="E25" s="73"/>
      <c r="F25" s="73"/>
      <c r="G25" s="73" t="s">
        <v>35</v>
      </c>
      <c r="H25" s="73"/>
      <c r="I25" s="73"/>
      <c r="J25" s="73"/>
      <c r="K25" s="74"/>
      <c r="L25" s="74"/>
      <c r="M25" s="74"/>
      <c r="N25" s="75">
        <v>2708</v>
      </c>
      <c r="O25" s="78"/>
      <c r="P25" s="77"/>
      <c r="Q25" s="401"/>
      <c r="R25" s="6">
        <v>2708034</v>
      </c>
    </row>
    <row r="26" spans="1:18" x14ac:dyDescent="0.2">
      <c r="A26" s="62" t="s">
        <v>158</v>
      </c>
      <c r="C26" s="72"/>
      <c r="D26" s="73"/>
      <c r="E26" s="73"/>
      <c r="F26" s="73" t="s">
        <v>159</v>
      </c>
      <c r="G26" s="73"/>
      <c r="H26" s="73"/>
      <c r="I26" s="73"/>
      <c r="J26" s="73"/>
      <c r="K26" s="74"/>
      <c r="L26" s="74"/>
      <c r="M26" s="74"/>
      <c r="N26" s="75">
        <v>45224</v>
      </c>
      <c r="O26" s="78" t="s">
        <v>409</v>
      </c>
      <c r="P26" s="77"/>
      <c r="Q26" s="401"/>
      <c r="R26" s="6">
        <f>IF(COUNTIF(R27:R29,"-")=COUNTA(R27:R29),"-",SUM(R27:R29))</f>
        <v>45224357</v>
      </c>
    </row>
    <row r="27" spans="1:18" x14ac:dyDescent="0.2">
      <c r="A27" s="62" t="s">
        <v>160</v>
      </c>
      <c r="C27" s="72"/>
      <c r="D27" s="73"/>
      <c r="E27" s="73"/>
      <c r="F27" s="74"/>
      <c r="G27" s="74" t="s">
        <v>161</v>
      </c>
      <c r="H27" s="74"/>
      <c r="I27" s="73"/>
      <c r="J27" s="73"/>
      <c r="K27" s="74"/>
      <c r="L27" s="74"/>
      <c r="M27" s="74"/>
      <c r="N27" s="75">
        <v>39373</v>
      </c>
      <c r="O27" s="78"/>
      <c r="P27" s="77"/>
      <c r="Q27" s="401"/>
      <c r="R27" s="6">
        <v>39373338</v>
      </c>
    </row>
    <row r="28" spans="1:18" x14ac:dyDescent="0.2">
      <c r="A28" s="62" t="s">
        <v>162</v>
      </c>
      <c r="C28" s="72"/>
      <c r="D28" s="73"/>
      <c r="E28" s="73"/>
      <c r="F28" s="74"/>
      <c r="G28" s="73" t="s">
        <v>163</v>
      </c>
      <c r="H28" s="73"/>
      <c r="I28" s="73"/>
      <c r="J28" s="73"/>
      <c r="K28" s="74"/>
      <c r="L28" s="74"/>
      <c r="M28" s="74"/>
      <c r="N28" s="75">
        <v>837</v>
      </c>
      <c r="O28" s="78"/>
      <c r="P28" s="77"/>
      <c r="Q28" s="401"/>
      <c r="R28" s="6">
        <v>836513</v>
      </c>
    </row>
    <row r="29" spans="1:18" x14ac:dyDescent="0.2">
      <c r="A29" s="62" t="s">
        <v>164</v>
      </c>
      <c r="C29" s="72"/>
      <c r="D29" s="73"/>
      <c r="E29" s="73"/>
      <c r="F29" s="74"/>
      <c r="G29" s="73" t="s">
        <v>35</v>
      </c>
      <c r="H29" s="73"/>
      <c r="I29" s="73"/>
      <c r="J29" s="73"/>
      <c r="K29" s="74"/>
      <c r="L29" s="74"/>
      <c r="M29" s="74"/>
      <c r="N29" s="75">
        <v>5015</v>
      </c>
      <c r="O29" s="78"/>
      <c r="P29" s="77"/>
      <c r="Q29" s="401"/>
      <c r="R29" s="6">
        <v>5014506</v>
      </c>
    </row>
    <row r="30" spans="1:18" x14ac:dyDescent="0.2">
      <c r="A30" s="62" t="s">
        <v>165</v>
      </c>
      <c r="C30" s="72"/>
      <c r="D30" s="73"/>
      <c r="E30" s="74" t="s">
        <v>166</v>
      </c>
      <c r="F30" s="74"/>
      <c r="G30" s="73"/>
      <c r="H30" s="73"/>
      <c r="I30" s="73"/>
      <c r="J30" s="73"/>
      <c r="K30" s="74"/>
      <c r="L30" s="74"/>
      <c r="M30" s="74"/>
      <c r="N30" s="75">
        <v>927087</v>
      </c>
      <c r="O30" s="78" t="s">
        <v>409</v>
      </c>
      <c r="P30" s="77"/>
      <c r="Q30" s="401"/>
      <c r="R30" s="6">
        <f>IF(COUNTIF(R31:R34,"-")=COUNTA(R31:R34),"-",SUM(R31:R34))</f>
        <v>927086512</v>
      </c>
    </row>
    <row r="31" spans="1:18" x14ac:dyDescent="0.2">
      <c r="A31" s="62" t="s">
        <v>167</v>
      </c>
      <c r="C31" s="72"/>
      <c r="D31" s="73"/>
      <c r="E31" s="73"/>
      <c r="F31" s="73" t="s">
        <v>168</v>
      </c>
      <c r="G31" s="73"/>
      <c r="H31" s="73"/>
      <c r="I31" s="73"/>
      <c r="J31" s="73"/>
      <c r="K31" s="74"/>
      <c r="L31" s="74"/>
      <c r="M31" s="74"/>
      <c r="N31" s="75">
        <v>540225</v>
      </c>
      <c r="O31" s="78"/>
      <c r="P31" s="77"/>
      <c r="Q31" s="401"/>
      <c r="R31" s="6">
        <v>540225103</v>
      </c>
    </row>
    <row r="32" spans="1:18" x14ac:dyDescent="0.2">
      <c r="A32" s="62" t="s">
        <v>169</v>
      </c>
      <c r="C32" s="72"/>
      <c r="D32" s="73"/>
      <c r="E32" s="73"/>
      <c r="F32" s="73" t="s">
        <v>170</v>
      </c>
      <c r="G32" s="73"/>
      <c r="H32" s="73"/>
      <c r="I32" s="73"/>
      <c r="J32" s="73"/>
      <c r="K32" s="74"/>
      <c r="L32" s="74"/>
      <c r="M32" s="74"/>
      <c r="N32" s="75">
        <v>64915</v>
      </c>
      <c r="O32" s="78"/>
      <c r="P32" s="77"/>
      <c r="Q32" s="401"/>
      <c r="R32" s="6">
        <v>64915465</v>
      </c>
    </row>
    <row r="33" spans="1:18" x14ac:dyDescent="0.2">
      <c r="A33" s="62" t="s">
        <v>171</v>
      </c>
      <c r="C33" s="72"/>
      <c r="D33" s="73"/>
      <c r="E33" s="73"/>
      <c r="F33" s="73" t="s">
        <v>172</v>
      </c>
      <c r="G33" s="73"/>
      <c r="H33" s="73"/>
      <c r="I33" s="73"/>
      <c r="J33" s="73"/>
      <c r="K33" s="74"/>
      <c r="L33" s="74"/>
      <c r="M33" s="74"/>
      <c r="N33" s="75">
        <v>316139</v>
      </c>
      <c r="O33" s="78"/>
      <c r="P33" s="77"/>
      <c r="Q33" s="401"/>
      <c r="R33" s="6">
        <v>316138741</v>
      </c>
    </row>
    <row r="34" spans="1:18" x14ac:dyDescent="0.2">
      <c r="A34" s="62" t="s">
        <v>173</v>
      </c>
      <c r="C34" s="72"/>
      <c r="D34" s="73"/>
      <c r="E34" s="73"/>
      <c r="F34" s="73" t="s">
        <v>35</v>
      </c>
      <c r="G34" s="73"/>
      <c r="H34" s="73"/>
      <c r="I34" s="73"/>
      <c r="J34" s="73"/>
      <c r="K34" s="74"/>
      <c r="L34" s="74"/>
      <c r="M34" s="74"/>
      <c r="N34" s="75">
        <v>5807</v>
      </c>
      <c r="O34" s="78"/>
      <c r="P34" s="77"/>
      <c r="Q34" s="401"/>
      <c r="R34" s="6">
        <v>5807203</v>
      </c>
    </row>
    <row r="35" spans="1:18" x14ac:dyDescent="0.2">
      <c r="A35" s="62" t="s">
        <v>174</v>
      </c>
      <c r="C35" s="72"/>
      <c r="D35" s="73" t="s">
        <v>175</v>
      </c>
      <c r="E35" s="73"/>
      <c r="F35" s="73"/>
      <c r="G35" s="73"/>
      <c r="H35" s="73"/>
      <c r="I35" s="73"/>
      <c r="J35" s="73"/>
      <c r="K35" s="74"/>
      <c r="L35" s="74"/>
      <c r="M35" s="74"/>
      <c r="N35" s="75">
        <v>226562</v>
      </c>
      <c r="O35" s="78"/>
      <c r="P35" s="77"/>
      <c r="Q35" s="401"/>
      <c r="R35" s="6">
        <f>IF(COUNTIF(R36:R37,"-")=COUNTA(R36:R37),"-",SUM(R36:R37))</f>
        <v>226561679</v>
      </c>
    </row>
    <row r="36" spans="1:18" x14ac:dyDescent="0.2">
      <c r="A36" s="62" t="s">
        <v>176</v>
      </c>
      <c r="C36" s="72"/>
      <c r="D36" s="73"/>
      <c r="E36" s="73" t="s">
        <v>177</v>
      </c>
      <c r="F36" s="73"/>
      <c r="G36" s="73"/>
      <c r="H36" s="73"/>
      <c r="I36" s="73"/>
      <c r="J36" s="73"/>
      <c r="K36" s="79"/>
      <c r="L36" s="79"/>
      <c r="M36" s="79"/>
      <c r="N36" s="75">
        <v>47900</v>
      </c>
      <c r="O36" s="78"/>
      <c r="P36" s="77"/>
      <c r="Q36" s="401"/>
      <c r="R36" s="6">
        <v>47899685</v>
      </c>
    </row>
    <row r="37" spans="1:18" x14ac:dyDescent="0.2">
      <c r="A37" s="62" t="s">
        <v>178</v>
      </c>
      <c r="C37" s="72"/>
      <c r="D37" s="73"/>
      <c r="E37" s="73" t="s">
        <v>35</v>
      </c>
      <c r="F37" s="73"/>
      <c r="G37" s="74"/>
      <c r="H37" s="73"/>
      <c r="I37" s="73"/>
      <c r="J37" s="73"/>
      <c r="K37" s="79"/>
      <c r="L37" s="79"/>
      <c r="M37" s="79"/>
      <c r="N37" s="75">
        <v>178662</v>
      </c>
      <c r="O37" s="78"/>
      <c r="P37" s="77"/>
      <c r="Q37" s="401"/>
      <c r="R37" s="6">
        <v>178661994</v>
      </c>
    </row>
    <row r="38" spans="1:18" x14ac:dyDescent="0.2">
      <c r="A38" s="62" t="s">
        <v>134</v>
      </c>
      <c r="C38" s="80" t="s">
        <v>135</v>
      </c>
      <c r="D38" s="81"/>
      <c r="E38" s="81"/>
      <c r="F38" s="81"/>
      <c r="G38" s="81"/>
      <c r="H38" s="81"/>
      <c r="I38" s="81"/>
      <c r="J38" s="81"/>
      <c r="K38" s="82"/>
      <c r="L38" s="82"/>
      <c r="M38" s="82"/>
      <c r="N38" s="83">
        <v>-2815080</v>
      </c>
      <c r="O38" s="84"/>
      <c r="P38" s="77"/>
      <c r="Q38" s="401"/>
      <c r="R38" s="6">
        <f>IF(COUNTIF(R14:R35,"-")=COUNTA(R14:R35),"-",SUM(R35)-SUM(R14))</f>
        <v>-2815080350</v>
      </c>
    </row>
    <row r="39" spans="1:18" x14ac:dyDescent="0.2">
      <c r="A39" s="62" t="s">
        <v>181</v>
      </c>
      <c r="C39" s="72"/>
      <c r="D39" s="73" t="s">
        <v>182</v>
      </c>
      <c r="E39" s="73"/>
      <c r="F39" s="74"/>
      <c r="G39" s="73"/>
      <c r="H39" s="73"/>
      <c r="I39" s="73"/>
      <c r="J39" s="73"/>
      <c r="K39" s="74"/>
      <c r="L39" s="74"/>
      <c r="M39" s="74"/>
      <c r="N39" s="75">
        <v>956</v>
      </c>
      <c r="O39" s="76"/>
      <c r="P39" s="77"/>
      <c r="Q39" s="401"/>
      <c r="R39" s="6">
        <f>IF(COUNTIF(R40:R44,"-")=COUNTA(R40:R44),"-",SUM(R40:R44))</f>
        <v>955505</v>
      </c>
    </row>
    <row r="40" spans="1:18" x14ac:dyDescent="0.2">
      <c r="A40" s="62" t="s">
        <v>183</v>
      </c>
      <c r="C40" s="72"/>
      <c r="D40" s="73"/>
      <c r="E40" s="74" t="s">
        <v>184</v>
      </c>
      <c r="F40" s="74"/>
      <c r="G40" s="73"/>
      <c r="H40" s="73"/>
      <c r="I40" s="73"/>
      <c r="J40" s="73"/>
      <c r="K40" s="74"/>
      <c r="L40" s="74"/>
      <c r="M40" s="74"/>
      <c r="N40" s="75" t="s">
        <v>406</v>
      </c>
      <c r="O40" s="78"/>
      <c r="P40" s="77"/>
      <c r="Q40" s="401"/>
      <c r="R40" s="6" t="s">
        <v>11</v>
      </c>
    </row>
    <row r="41" spans="1:18" x14ac:dyDescent="0.2">
      <c r="A41" s="62" t="s">
        <v>185</v>
      </c>
      <c r="C41" s="72"/>
      <c r="D41" s="73"/>
      <c r="E41" s="74" t="s">
        <v>186</v>
      </c>
      <c r="F41" s="74"/>
      <c r="G41" s="73"/>
      <c r="H41" s="73"/>
      <c r="I41" s="73"/>
      <c r="J41" s="73"/>
      <c r="K41" s="74"/>
      <c r="L41" s="74"/>
      <c r="M41" s="74"/>
      <c r="N41" s="75">
        <v>956</v>
      </c>
      <c r="O41" s="78"/>
      <c r="P41" s="77"/>
      <c r="Q41" s="401"/>
      <c r="R41" s="6">
        <v>955505</v>
      </c>
    </row>
    <row r="42" spans="1:18" x14ac:dyDescent="0.2">
      <c r="A42" s="62" t="s">
        <v>187</v>
      </c>
      <c r="C42" s="72"/>
      <c r="D42" s="73"/>
      <c r="E42" s="74" t="s">
        <v>188</v>
      </c>
      <c r="F42" s="74"/>
      <c r="G42" s="73"/>
      <c r="H42" s="74"/>
      <c r="I42" s="73"/>
      <c r="J42" s="73"/>
      <c r="K42" s="74"/>
      <c r="L42" s="74"/>
      <c r="M42" s="74"/>
      <c r="N42" s="75" t="s">
        <v>407</v>
      </c>
      <c r="O42" s="78"/>
      <c r="P42" s="77"/>
      <c r="Q42" s="401"/>
      <c r="R42" s="6" t="s">
        <v>11</v>
      </c>
    </row>
    <row r="43" spans="1:18" x14ac:dyDescent="0.2">
      <c r="A43" s="62" t="s">
        <v>189</v>
      </c>
      <c r="C43" s="72"/>
      <c r="D43" s="73"/>
      <c r="E43" s="73" t="s">
        <v>190</v>
      </c>
      <c r="F43" s="73"/>
      <c r="G43" s="73"/>
      <c r="H43" s="73"/>
      <c r="I43" s="73"/>
      <c r="J43" s="73"/>
      <c r="K43" s="74"/>
      <c r="L43" s="74"/>
      <c r="M43" s="74"/>
      <c r="N43" s="75" t="s">
        <v>406</v>
      </c>
      <c r="O43" s="78"/>
      <c r="P43" s="77"/>
      <c r="Q43" s="401"/>
      <c r="R43" s="6" t="s">
        <v>11</v>
      </c>
    </row>
    <row r="44" spans="1:18" x14ac:dyDescent="0.2">
      <c r="A44" s="62" t="s">
        <v>191</v>
      </c>
      <c r="C44" s="72"/>
      <c r="D44" s="73"/>
      <c r="E44" s="73" t="s">
        <v>35</v>
      </c>
      <c r="F44" s="73"/>
      <c r="G44" s="73"/>
      <c r="H44" s="73"/>
      <c r="I44" s="73"/>
      <c r="J44" s="73"/>
      <c r="K44" s="74"/>
      <c r="L44" s="74"/>
      <c r="M44" s="74"/>
      <c r="N44" s="75" t="s">
        <v>408</v>
      </c>
      <c r="O44" s="78"/>
      <c r="P44" s="77"/>
      <c r="Q44" s="401"/>
      <c r="R44" s="6" t="s">
        <v>11</v>
      </c>
    </row>
    <row r="45" spans="1:18" x14ac:dyDescent="0.2">
      <c r="A45" s="62" t="s">
        <v>192</v>
      </c>
      <c r="C45" s="72"/>
      <c r="D45" s="73" t="s">
        <v>193</v>
      </c>
      <c r="E45" s="73"/>
      <c r="F45" s="73"/>
      <c r="G45" s="73"/>
      <c r="H45" s="73"/>
      <c r="I45" s="73"/>
      <c r="J45" s="73"/>
      <c r="K45" s="79"/>
      <c r="L45" s="79"/>
      <c r="M45" s="79"/>
      <c r="N45" s="75">
        <v>2756</v>
      </c>
      <c r="O45" s="76"/>
      <c r="P45" s="77"/>
      <c r="Q45" s="401"/>
      <c r="R45" s="6">
        <f>IF(COUNTIF(R46:R47,"-")=COUNTA(R46:R47),"-",SUM(R46:R47))</f>
        <v>2755909</v>
      </c>
    </row>
    <row r="46" spans="1:18" x14ac:dyDescent="0.2">
      <c r="A46" s="62" t="s">
        <v>194</v>
      </c>
      <c r="C46" s="72"/>
      <c r="D46" s="73"/>
      <c r="E46" s="73" t="s">
        <v>195</v>
      </c>
      <c r="F46" s="73"/>
      <c r="G46" s="73"/>
      <c r="H46" s="73"/>
      <c r="I46" s="73"/>
      <c r="J46" s="73"/>
      <c r="K46" s="79"/>
      <c r="L46" s="79"/>
      <c r="M46" s="79"/>
      <c r="N46" s="75">
        <v>2756</v>
      </c>
      <c r="O46" s="78"/>
      <c r="P46" s="77"/>
      <c r="Q46" s="401"/>
      <c r="R46" s="6">
        <v>2755909</v>
      </c>
    </row>
    <row r="47" spans="1:18" ht="13.8" thickBot="1" x14ac:dyDescent="0.25">
      <c r="A47" s="62" t="s">
        <v>196</v>
      </c>
      <c r="C47" s="72"/>
      <c r="D47" s="73"/>
      <c r="E47" s="73" t="s">
        <v>35</v>
      </c>
      <c r="F47" s="73"/>
      <c r="G47" s="73"/>
      <c r="H47" s="73"/>
      <c r="I47" s="73"/>
      <c r="J47" s="73"/>
      <c r="K47" s="79"/>
      <c r="L47" s="79"/>
      <c r="M47" s="79"/>
      <c r="N47" s="75" t="s">
        <v>408</v>
      </c>
      <c r="O47" s="78"/>
      <c r="P47" s="77"/>
      <c r="Q47" s="401"/>
      <c r="R47" s="6" t="s">
        <v>11</v>
      </c>
    </row>
    <row r="48" spans="1:18" ht="13.8" thickBot="1" x14ac:dyDescent="0.25">
      <c r="A48" s="62" t="s">
        <v>179</v>
      </c>
      <c r="C48" s="85" t="s">
        <v>180</v>
      </c>
      <c r="D48" s="86"/>
      <c r="E48" s="86"/>
      <c r="F48" s="86"/>
      <c r="G48" s="86"/>
      <c r="H48" s="86"/>
      <c r="I48" s="86"/>
      <c r="J48" s="86"/>
      <c r="K48" s="87"/>
      <c r="L48" s="87"/>
      <c r="M48" s="87"/>
      <c r="N48" s="88">
        <v>-2813280</v>
      </c>
      <c r="O48" s="89"/>
      <c r="P48" s="77"/>
      <c r="Q48" s="401"/>
      <c r="R48" s="6">
        <f>IF(COUNTIF(R38:R47,"-")=COUNTA(R38:R47),"-",SUM(R38,R45)-SUM(R39))</f>
        <v>-2813279946</v>
      </c>
    </row>
    <row r="49" spans="1:12" s="91" customFormat="1" ht="3.75" customHeight="1" x14ac:dyDescent="0.2">
      <c r="A49" s="90"/>
      <c r="C49" s="92"/>
      <c r="D49" s="92"/>
      <c r="E49" s="93"/>
      <c r="F49" s="93"/>
      <c r="G49" s="93"/>
      <c r="H49" s="93"/>
      <c r="I49" s="93"/>
      <c r="J49" s="94"/>
      <c r="K49" s="94"/>
      <c r="L49" s="94"/>
    </row>
    <row r="50" spans="1:12" s="91" customFormat="1" ht="15.6" customHeight="1" x14ac:dyDescent="0.2">
      <c r="A50" s="90"/>
      <c r="C50" s="95"/>
      <c r="D50" s="95" t="s">
        <v>324</v>
      </c>
      <c r="E50" s="96"/>
      <c r="F50" s="96"/>
      <c r="G50" s="96"/>
      <c r="H50" s="96"/>
      <c r="I50" s="96"/>
      <c r="J50" s="97"/>
      <c r="K50" s="97"/>
      <c r="L50" s="97"/>
    </row>
  </sheetData>
  <mergeCells count="5">
    <mergeCell ref="C9:O9"/>
    <mergeCell ref="C10:O10"/>
    <mergeCell ref="C11:O11"/>
    <mergeCell ref="C13:M13"/>
    <mergeCell ref="N13:O13"/>
  </mergeCells>
  <phoneticPr fontId="11"/>
  <pageMargins left="0.7" right="0.7" top="0.39370078740157477" bottom="0.39370078740157477" header="0.51181102362204722" footer="0.51181102362204722"/>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X32"/>
  <sheetViews>
    <sheetView showGridLines="0" topLeftCell="B1" zoomScale="85" zoomScaleNormal="85" zoomScaleSheetLayoutView="100" workbookViewId="0"/>
  </sheetViews>
  <sheetFormatPr defaultColWidth="9" defaultRowHeight="13.2" x14ac:dyDescent="0.2"/>
  <cols>
    <col min="1" max="1" width="0" style="99" hidden="1" customWidth="1"/>
    <col min="2" max="2" width="1.109375" style="102" customWidth="1"/>
    <col min="3" max="3" width="1.6640625" style="102" customWidth="1"/>
    <col min="4" max="9" width="2" style="102" customWidth="1"/>
    <col min="10" max="10" width="15.33203125" style="102" customWidth="1"/>
    <col min="11" max="11" width="21.6640625" style="102" bestFit="1" customWidth="1"/>
    <col min="12" max="12" width="3" style="102" bestFit="1" customWidth="1"/>
    <col min="13" max="13" width="21.6640625" style="102" bestFit="1" customWidth="1"/>
    <col min="14" max="14" width="3" style="102" bestFit="1" customWidth="1"/>
    <col min="15" max="15" width="21.6640625" style="102" bestFit="1" customWidth="1"/>
    <col min="16" max="16" width="3" style="102" bestFit="1" customWidth="1"/>
    <col min="17" max="17" width="21.6640625" style="102" hidden="1" customWidth="1"/>
    <col min="18" max="18" width="3" style="102" hidden="1" customWidth="1"/>
    <col min="19" max="19" width="1" style="102" customWidth="1"/>
    <col min="20" max="20" width="9" style="102"/>
    <col min="21" max="24" width="0" style="102" hidden="1" customWidth="1"/>
    <col min="25" max="16384" width="9" style="102"/>
  </cols>
  <sheetData>
    <row r="1" spans="1:24" x14ac:dyDescent="0.2">
      <c r="C1" s="102" t="s">
        <v>338</v>
      </c>
    </row>
    <row r="2" spans="1:24" x14ac:dyDescent="0.2">
      <c r="C2" s="102" t="s">
        <v>339</v>
      </c>
    </row>
    <row r="3" spans="1:24" x14ac:dyDescent="0.2">
      <c r="C3" s="102" t="s">
        <v>340</v>
      </c>
    </row>
    <row r="4" spans="1:24" x14ac:dyDescent="0.2">
      <c r="C4" s="102" t="s">
        <v>341</v>
      </c>
    </row>
    <row r="5" spans="1:24" x14ac:dyDescent="0.2">
      <c r="C5" s="102" t="s">
        <v>342</v>
      </c>
    </row>
    <row r="6" spans="1:24" x14ac:dyDescent="0.2">
      <c r="C6" s="102" t="s">
        <v>343</v>
      </c>
    </row>
    <row r="7" spans="1:24" x14ac:dyDescent="0.2">
      <c r="C7" s="102" t="s">
        <v>344</v>
      </c>
    </row>
    <row r="9" spans="1:24" ht="23.4" x14ac:dyDescent="0.3">
      <c r="B9" s="100"/>
      <c r="C9" s="101" t="s">
        <v>410</v>
      </c>
      <c r="D9" s="101"/>
      <c r="E9" s="101"/>
      <c r="F9" s="101"/>
      <c r="G9" s="101"/>
      <c r="H9" s="101"/>
      <c r="I9" s="101"/>
      <c r="J9" s="101"/>
      <c r="K9" s="101"/>
      <c r="L9" s="101"/>
      <c r="M9" s="101"/>
      <c r="N9" s="101"/>
      <c r="O9" s="101"/>
      <c r="P9" s="101"/>
      <c r="Q9" s="101"/>
      <c r="R9" s="101"/>
    </row>
    <row r="10" spans="1:24" ht="16.2" x14ac:dyDescent="0.2">
      <c r="B10" s="103"/>
      <c r="C10" s="104" t="s">
        <v>411</v>
      </c>
      <c r="D10" s="104"/>
      <c r="E10" s="104"/>
      <c r="F10" s="104"/>
      <c r="G10" s="104"/>
      <c r="H10" s="104"/>
      <c r="I10" s="104"/>
      <c r="J10" s="104"/>
      <c r="K10" s="104"/>
      <c r="L10" s="104"/>
      <c r="M10" s="104"/>
      <c r="N10" s="104"/>
      <c r="O10" s="104"/>
      <c r="P10" s="104"/>
      <c r="Q10" s="104"/>
      <c r="R10" s="104"/>
    </row>
    <row r="11" spans="1:24" ht="16.2" x14ac:dyDescent="0.2">
      <c r="B11" s="103"/>
      <c r="C11" s="104" t="s">
        <v>412</v>
      </c>
      <c r="D11" s="104"/>
      <c r="E11" s="104"/>
      <c r="F11" s="104"/>
      <c r="G11" s="104"/>
      <c r="H11" s="104"/>
      <c r="I11" s="104"/>
      <c r="J11" s="104"/>
      <c r="K11" s="104"/>
      <c r="L11" s="104"/>
      <c r="M11" s="104"/>
      <c r="N11" s="104"/>
      <c r="O11" s="104"/>
      <c r="P11" s="104"/>
      <c r="Q11" s="104"/>
      <c r="R11" s="104"/>
    </row>
    <row r="12" spans="1:24" ht="15.75" customHeight="1" thickBot="1" x14ac:dyDescent="0.25">
      <c r="B12" s="105"/>
      <c r="C12" s="106"/>
      <c r="D12" s="106"/>
      <c r="E12" s="106"/>
      <c r="F12" s="106"/>
      <c r="G12" s="106"/>
      <c r="H12" s="106"/>
      <c r="I12" s="106"/>
      <c r="J12" s="107"/>
      <c r="K12" s="106"/>
      <c r="L12" s="107"/>
      <c r="M12" s="106"/>
      <c r="N12" s="106"/>
      <c r="O12" s="106"/>
      <c r="P12" s="402" t="s">
        <v>399</v>
      </c>
      <c r="Q12" s="106"/>
      <c r="R12" s="107"/>
    </row>
    <row r="13" spans="1:24" ht="12.75" customHeight="1" x14ac:dyDescent="0.2">
      <c r="B13" s="108"/>
      <c r="C13" s="109" t="s">
        <v>0</v>
      </c>
      <c r="D13" s="110"/>
      <c r="E13" s="110"/>
      <c r="F13" s="110"/>
      <c r="G13" s="110"/>
      <c r="H13" s="110"/>
      <c r="I13" s="110"/>
      <c r="J13" s="111"/>
      <c r="K13" s="112" t="s">
        <v>325</v>
      </c>
      <c r="L13" s="110"/>
      <c r="M13" s="113"/>
      <c r="N13" s="113"/>
      <c r="O13" s="113"/>
      <c r="P13" s="114"/>
      <c r="Q13" s="113"/>
      <c r="R13" s="114"/>
    </row>
    <row r="14" spans="1:24" ht="29.25" customHeight="1" thickBot="1" x14ac:dyDescent="0.25">
      <c r="A14" s="99" t="s">
        <v>315</v>
      </c>
      <c r="B14" s="108"/>
      <c r="C14" s="115"/>
      <c r="D14" s="116"/>
      <c r="E14" s="116"/>
      <c r="F14" s="116"/>
      <c r="G14" s="116"/>
      <c r="H14" s="116"/>
      <c r="I14" s="116"/>
      <c r="J14" s="117"/>
      <c r="K14" s="118"/>
      <c r="L14" s="116"/>
      <c r="M14" s="119" t="s">
        <v>326</v>
      </c>
      <c r="N14" s="120"/>
      <c r="O14" s="119" t="s">
        <v>327</v>
      </c>
      <c r="P14" s="408"/>
      <c r="Q14" s="403" t="s">
        <v>133</v>
      </c>
      <c r="R14" s="121"/>
    </row>
    <row r="15" spans="1:24" ht="15.9" customHeight="1" x14ac:dyDescent="0.2">
      <c r="A15" s="99" t="s">
        <v>197</v>
      </c>
      <c r="B15" s="122"/>
      <c r="C15" s="123" t="s">
        <v>198</v>
      </c>
      <c r="D15" s="124"/>
      <c r="E15" s="124"/>
      <c r="F15" s="124"/>
      <c r="G15" s="124"/>
      <c r="H15" s="124"/>
      <c r="I15" s="124"/>
      <c r="J15" s="125"/>
      <c r="K15" s="126">
        <v>20618322</v>
      </c>
      <c r="L15" s="127"/>
      <c r="M15" s="126">
        <v>24520920</v>
      </c>
      <c r="N15" s="128"/>
      <c r="O15" s="126">
        <v>-3902598</v>
      </c>
      <c r="P15" s="130"/>
      <c r="Q15" s="129" t="s">
        <v>408</v>
      </c>
      <c r="R15" s="130"/>
      <c r="U15" s="411">
        <f>IF(COUNTIF(V15:X15,"-")=COUNTA(V15:X15),"-",SUM(V15:X15))</f>
        <v>20618322046</v>
      </c>
      <c r="V15" s="411">
        <v>24520920314</v>
      </c>
      <c r="W15" s="411">
        <v>-3902598268</v>
      </c>
      <c r="X15" s="411" t="s">
        <v>11</v>
      </c>
    </row>
    <row r="16" spans="1:24" ht="15.9" customHeight="1" x14ac:dyDescent="0.2">
      <c r="A16" s="99" t="s">
        <v>199</v>
      </c>
      <c r="B16" s="122"/>
      <c r="C16" s="30"/>
      <c r="D16" s="26" t="s">
        <v>200</v>
      </c>
      <c r="E16" s="26"/>
      <c r="F16" s="26"/>
      <c r="G16" s="26"/>
      <c r="H16" s="26"/>
      <c r="I16" s="26"/>
      <c r="J16" s="131"/>
      <c r="K16" s="132">
        <v>-2813280</v>
      </c>
      <c r="L16" s="133"/>
      <c r="M16" s="134"/>
      <c r="N16" s="135"/>
      <c r="O16" s="132">
        <v>-2813280</v>
      </c>
      <c r="P16" s="142"/>
      <c r="Q16" s="137" t="s">
        <v>408</v>
      </c>
      <c r="R16" s="138"/>
      <c r="U16" s="411">
        <f>IF(COUNTIF(V16:X16,"-")=COUNTA(V16:X16),"-",SUM(V16:X16))</f>
        <v>-2813279946</v>
      </c>
      <c r="V16" s="411" t="s">
        <v>11</v>
      </c>
      <c r="W16" s="411">
        <v>-2813279946</v>
      </c>
      <c r="X16" s="411" t="s">
        <v>11</v>
      </c>
    </row>
    <row r="17" spans="1:24" ht="15.9" customHeight="1" x14ac:dyDescent="0.2">
      <c r="A17" s="99" t="s">
        <v>201</v>
      </c>
      <c r="B17" s="108"/>
      <c r="C17" s="139"/>
      <c r="D17" s="131" t="s">
        <v>202</v>
      </c>
      <c r="E17" s="131"/>
      <c r="F17" s="131"/>
      <c r="G17" s="131"/>
      <c r="H17" s="131"/>
      <c r="I17" s="131"/>
      <c r="J17" s="131"/>
      <c r="K17" s="132">
        <v>2586865</v>
      </c>
      <c r="L17" s="133"/>
      <c r="M17" s="140"/>
      <c r="N17" s="141"/>
      <c r="O17" s="132">
        <v>2586865</v>
      </c>
      <c r="P17" s="142"/>
      <c r="Q17" s="137" t="s">
        <v>11</v>
      </c>
      <c r="R17" s="142"/>
      <c r="U17" s="411">
        <f>IF(COUNTIF(V17:X17,"-")=COUNTA(V17:X17),"-",SUM(V17:X17))</f>
        <v>2586865321</v>
      </c>
      <c r="V17" s="411" t="s">
        <v>11</v>
      </c>
      <c r="W17" s="411">
        <f>IF(COUNTIF(W18:W19,"-")=COUNTA(W18:W19),"-",SUM(W18:W19))</f>
        <v>2586865321</v>
      </c>
      <c r="X17" s="411" t="s">
        <v>11</v>
      </c>
    </row>
    <row r="18" spans="1:24" ht="15.9" customHeight="1" x14ac:dyDescent="0.2">
      <c r="A18" s="99" t="s">
        <v>203</v>
      </c>
      <c r="B18" s="108"/>
      <c r="C18" s="143"/>
      <c r="D18" s="131"/>
      <c r="E18" s="144" t="s">
        <v>204</v>
      </c>
      <c r="F18" s="144"/>
      <c r="G18" s="144"/>
      <c r="H18" s="144"/>
      <c r="I18" s="144"/>
      <c r="J18" s="131"/>
      <c r="K18" s="132">
        <v>2059227</v>
      </c>
      <c r="L18" s="133"/>
      <c r="M18" s="140"/>
      <c r="N18" s="141"/>
      <c r="O18" s="132">
        <v>2059227</v>
      </c>
      <c r="P18" s="142"/>
      <c r="Q18" s="137" t="s">
        <v>408</v>
      </c>
      <c r="R18" s="142"/>
      <c r="U18" s="411">
        <f>IF(COUNTIF(V18:X18,"-")=COUNTA(V18:X18),"-",SUM(V18:X18))</f>
        <v>2059227350</v>
      </c>
      <c r="V18" s="411" t="s">
        <v>11</v>
      </c>
      <c r="W18" s="411">
        <v>2059227350</v>
      </c>
      <c r="X18" s="411" t="s">
        <v>11</v>
      </c>
    </row>
    <row r="19" spans="1:24" ht="15.9" customHeight="1" x14ac:dyDescent="0.2">
      <c r="A19" s="99" t="s">
        <v>205</v>
      </c>
      <c r="B19" s="108"/>
      <c r="C19" s="145"/>
      <c r="D19" s="146"/>
      <c r="E19" s="146" t="s">
        <v>206</v>
      </c>
      <c r="F19" s="146"/>
      <c r="G19" s="146"/>
      <c r="H19" s="146"/>
      <c r="I19" s="146"/>
      <c r="J19" s="147"/>
      <c r="K19" s="148">
        <v>527638</v>
      </c>
      <c r="L19" s="149"/>
      <c r="M19" s="150"/>
      <c r="N19" s="151"/>
      <c r="O19" s="148">
        <v>527638</v>
      </c>
      <c r="P19" s="154"/>
      <c r="Q19" s="153" t="s">
        <v>408</v>
      </c>
      <c r="R19" s="154"/>
      <c r="U19" s="411">
        <f>IF(COUNTIF(V19:X19,"-")=COUNTA(V19:X19),"-",SUM(V19:X19))</f>
        <v>527637971</v>
      </c>
      <c r="V19" s="411" t="s">
        <v>11</v>
      </c>
      <c r="W19" s="411">
        <v>527637971</v>
      </c>
      <c r="X19" s="411" t="s">
        <v>11</v>
      </c>
    </row>
    <row r="20" spans="1:24" ht="15.9" customHeight="1" x14ac:dyDescent="0.2">
      <c r="A20" s="99" t="s">
        <v>207</v>
      </c>
      <c r="B20" s="108"/>
      <c r="C20" s="155"/>
      <c r="D20" s="156" t="s">
        <v>208</v>
      </c>
      <c r="E20" s="157"/>
      <c r="F20" s="156"/>
      <c r="G20" s="156"/>
      <c r="H20" s="156"/>
      <c r="I20" s="156"/>
      <c r="J20" s="158"/>
      <c r="K20" s="159">
        <v>-226415</v>
      </c>
      <c r="L20" s="160"/>
      <c r="M20" s="161"/>
      <c r="N20" s="162"/>
      <c r="O20" s="159">
        <v>-226415</v>
      </c>
      <c r="P20" s="164"/>
      <c r="Q20" s="163" t="s">
        <v>11</v>
      </c>
      <c r="R20" s="164"/>
      <c r="U20" s="411">
        <f>IF(COUNTIF(V20:X20,"-")=COUNTA(V20:X20),"-",SUM(V20:X20))</f>
        <v>-226414625</v>
      </c>
      <c r="V20" s="411" t="s">
        <v>11</v>
      </c>
      <c r="W20" s="411">
        <f>IF(COUNTIF(W16:W17,"-")=COUNTA(W16:W17),"-",SUM(W16:W17))</f>
        <v>-226414625</v>
      </c>
      <c r="X20" s="411" t="s">
        <v>11</v>
      </c>
    </row>
    <row r="21" spans="1:24" ht="15.9" customHeight="1" x14ac:dyDescent="0.2">
      <c r="A21" s="99" t="s">
        <v>209</v>
      </c>
      <c r="B21" s="108"/>
      <c r="C21" s="30"/>
      <c r="D21" s="165" t="s">
        <v>328</v>
      </c>
      <c r="E21" s="165"/>
      <c r="F21" s="165"/>
      <c r="G21" s="144"/>
      <c r="H21" s="144"/>
      <c r="I21" s="144"/>
      <c r="J21" s="131"/>
      <c r="K21" s="166"/>
      <c r="L21" s="167"/>
      <c r="M21" s="132">
        <v>-477836</v>
      </c>
      <c r="N21" s="136" t="s">
        <v>409</v>
      </c>
      <c r="O21" s="132">
        <v>477836</v>
      </c>
      <c r="P21" s="142" t="s">
        <v>409</v>
      </c>
      <c r="Q21" s="404" t="s">
        <v>11</v>
      </c>
      <c r="R21" s="168"/>
      <c r="U21" s="411">
        <v>0</v>
      </c>
      <c r="V21" s="411">
        <f>IF(COUNTA(V22:V25)=COUNTIF(V22:V25,"-"),"-",SUM(V22,V24,V23,V25))</f>
        <v>-477836325</v>
      </c>
      <c r="W21" s="411">
        <f>IF(COUNTA(W22:W25)=COUNTIF(W22:W25,"-"),"-",SUM(W22,W24,W23,W25))</f>
        <v>477836325</v>
      </c>
      <c r="X21" s="411" t="s">
        <v>11</v>
      </c>
    </row>
    <row r="22" spans="1:24" ht="15.9" customHeight="1" x14ac:dyDescent="0.2">
      <c r="A22" s="99" t="s">
        <v>210</v>
      </c>
      <c r="B22" s="108"/>
      <c r="C22" s="30"/>
      <c r="D22" s="165"/>
      <c r="E22" s="165" t="s">
        <v>211</v>
      </c>
      <c r="F22" s="144"/>
      <c r="G22" s="144"/>
      <c r="H22" s="144"/>
      <c r="I22" s="144"/>
      <c r="J22" s="131"/>
      <c r="K22" s="166"/>
      <c r="L22" s="167"/>
      <c r="M22" s="132">
        <v>384826</v>
      </c>
      <c r="N22" s="136"/>
      <c r="O22" s="132">
        <v>-384826</v>
      </c>
      <c r="P22" s="142"/>
      <c r="Q22" s="405" t="s">
        <v>11</v>
      </c>
      <c r="R22" s="169"/>
      <c r="U22" s="411">
        <v>0</v>
      </c>
      <c r="V22" s="411">
        <v>384826239</v>
      </c>
      <c r="W22" s="411">
        <v>-384826239</v>
      </c>
      <c r="X22" s="411" t="s">
        <v>11</v>
      </c>
    </row>
    <row r="23" spans="1:24" ht="15.9" customHeight="1" x14ac:dyDescent="0.2">
      <c r="A23" s="99" t="s">
        <v>212</v>
      </c>
      <c r="B23" s="108"/>
      <c r="C23" s="30"/>
      <c r="D23" s="165"/>
      <c r="E23" s="165" t="s">
        <v>213</v>
      </c>
      <c r="F23" s="165"/>
      <c r="G23" s="144"/>
      <c r="H23" s="144"/>
      <c r="I23" s="144"/>
      <c r="J23" s="131"/>
      <c r="K23" s="166"/>
      <c r="L23" s="167"/>
      <c r="M23" s="132">
        <v>-747006</v>
      </c>
      <c r="N23" s="136"/>
      <c r="O23" s="132">
        <v>747006</v>
      </c>
      <c r="P23" s="142"/>
      <c r="Q23" s="405" t="s">
        <v>11</v>
      </c>
      <c r="R23" s="169"/>
      <c r="U23" s="411">
        <v>0</v>
      </c>
      <c r="V23" s="411">
        <v>-747006245</v>
      </c>
      <c r="W23" s="411">
        <v>747006245</v>
      </c>
      <c r="X23" s="411" t="s">
        <v>11</v>
      </c>
    </row>
    <row r="24" spans="1:24" ht="15.9" customHeight="1" x14ac:dyDescent="0.2">
      <c r="A24" s="99" t="s">
        <v>214</v>
      </c>
      <c r="B24" s="108"/>
      <c r="C24" s="30"/>
      <c r="D24" s="165"/>
      <c r="E24" s="165" t="s">
        <v>215</v>
      </c>
      <c r="F24" s="165"/>
      <c r="G24" s="144"/>
      <c r="H24" s="144"/>
      <c r="I24" s="144"/>
      <c r="J24" s="131"/>
      <c r="K24" s="166"/>
      <c r="L24" s="167"/>
      <c r="M24" s="132">
        <v>83848</v>
      </c>
      <c r="N24" s="136"/>
      <c r="O24" s="132">
        <v>-83848</v>
      </c>
      <c r="P24" s="142"/>
      <c r="Q24" s="405" t="s">
        <v>11</v>
      </c>
      <c r="R24" s="169"/>
      <c r="U24" s="411">
        <v>0</v>
      </c>
      <c r="V24" s="411">
        <v>83848499</v>
      </c>
      <c r="W24" s="411">
        <v>-83848499</v>
      </c>
      <c r="X24" s="411" t="s">
        <v>11</v>
      </c>
    </row>
    <row r="25" spans="1:24" ht="15.9" customHeight="1" x14ac:dyDescent="0.2">
      <c r="A25" s="99" t="s">
        <v>216</v>
      </c>
      <c r="B25" s="108"/>
      <c r="C25" s="30"/>
      <c r="D25" s="165"/>
      <c r="E25" s="165" t="s">
        <v>217</v>
      </c>
      <c r="F25" s="165"/>
      <c r="G25" s="144"/>
      <c r="H25" s="27"/>
      <c r="I25" s="144"/>
      <c r="J25" s="131"/>
      <c r="K25" s="166"/>
      <c r="L25" s="167"/>
      <c r="M25" s="132">
        <v>-199505</v>
      </c>
      <c r="N25" s="136"/>
      <c r="O25" s="132">
        <v>199505</v>
      </c>
      <c r="P25" s="142"/>
      <c r="Q25" s="405" t="s">
        <v>11</v>
      </c>
      <c r="R25" s="169"/>
      <c r="U25" s="411">
        <v>0</v>
      </c>
      <c r="V25" s="411">
        <v>-199504818</v>
      </c>
      <c r="W25" s="411">
        <v>199504818</v>
      </c>
      <c r="X25" s="411" t="s">
        <v>11</v>
      </c>
    </row>
    <row r="26" spans="1:24" ht="15.9" customHeight="1" x14ac:dyDescent="0.2">
      <c r="A26" s="99" t="s">
        <v>218</v>
      </c>
      <c r="B26" s="108"/>
      <c r="C26" s="30"/>
      <c r="D26" s="165" t="s">
        <v>219</v>
      </c>
      <c r="E26" s="144"/>
      <c r="F26" s="144"/>
      <c r="G26" s="144"/>
      <c r="H26" s="144"/>
      <c r="I26" s="144"/>
      <c r="J26" s="131"/>
      <c r="K26" s="132" t="s">
        <v>11</v>
      </c>
      <c r="L26" s="133"/>
      <c r="M26" s="132" t="s">
        <v>406</v>
      </c>
      <c r="N26" s="136"/>
      <c r="O26" s="140"/>
      <c r="P26" s="170"/>
      <c r="Q26" s="406" t="s">
        <v>11</v>
      </c>
      <c r="R26" s="170"/>
      <c r="U26" s="411" t="str">
        <f>IF(COUNTIF(V26:X26,"-")=COUNTA(V26:X26),"-",SUM(V26:X26))</f>
        <v>-</v>
      </c>
      <c r="V26" s="411" t="s">
        <v>408</v>
      </c>
      <c r="W26" s="411" t="s">
        <v>11</v>
      </c>
      <c r="X26" s="411" t="s">
        <v>11</v>
      </c>
    </row>
    <row r="27" spans="1:24" ht="15.9" customHeight="1" x14ac:dyDescent="0.2">
      <c r="A27" s="99" t="s">
        <v>220</v>
      </c>
      <c r="B27" s="108"/>
      <c r="C27" s="30"/>
      <c r="D27" s="165" t="s">
        <v>221</v>
      </c>
      <c r="E27" s="165"/>
      <c r="F27" s="144"/>
      <c r="G27" s="144"/>
      <c r="H27" s="144"/>
      <c r="I27" s="144"/>
      <c r="J27" s="131"/>
      <c r="K27" s="132">
        <v>7107</v>
      </c>
      <c r="L27" s="133"/>
      <c r="M27" s="132">
        <v>7107</v>
      </c>
      <c r="N27" s="136"/>
      <c r="O27" s="140"/>
      <c r="P27" s="170"/>
      <c r="Q27" s="406" t="s">
        <v>11</v>
      </c>
      <c r="R27" s="170"/>
      <c r="U27" s="411">
        <f>IF(COUNTIF(V27:X27,"-")=COUNTA(V27:X27),"-",SUM(V27:X27))</f>
        <v>7106862</v>
      </c>
      <c r="V27" s="411">
        <v>7106862</v>
      </c>
      <c r="W27" s="411" t="s">
        <v>11</v>
      </c>
      <c r="X27" s="411" t="s">
        <v>11</v>
      </c>
    </row>
    <row r="28" spans="1:24" ht="15.9" customHeight="1" x14ac:dyDescent="0.2">
      <c r="A28" s="99" t="s">
        <v>223</v>
      </c>
      <c r="B28" s="108"/>
      <c r="C28" s="145"/>
      <c r="D28" s="146" t="s">
        <v>35</v>
      </c>
      <c r="E28" s="146"/>
      <c r="F28" s="146"/>
      <c r="G28" s="171"/>
      <c r="H28" s="171"/>
      <c r="I28" s="171"/>
      <c r="J28" s="147"/>
      <c r="K28" s="148" t="s">
        <v>11</v>
      </c>
      <c r="L28" s="149"/>
      <c r="M28" s="148" t="s">
        <v>406</v>
      </c>
      <c r="N28" s="152"/>
      <c r="O28" s="148" t="s">
        <v>408</v>
      </c>
      <c r="P28" s="154"/>
      <c r="Q28" s="407" t="s">
        <v>11</v>
      </c>
      <c r="R28" s="172"/>
      <c r="S28" s="173"/>
      <c r="U28" s="411" t="str">
        <f>IF(COUNTIF(V28:X28,"-")=COUNTA(V28:X28),"-",SUM(V28:X28))</f>
        <v>-</v>
      </c>
      <c r="V28" s="411" t="s">
        <v>407</v>
      </c>
      <c r="W28" s="411" t="s">
        <v>408</v>
      </c>
      <c r="X28" s="411" t="s">
        <v>11</v>
      </c>
    </row>
    <row r="29" spans="1:24" ht="15.9" customHeight="1" thickBot="1" x14ac:dyDescent="0.25">
      <c r="A29" s="99" t="s">
        <v>224</v>
      </c>
      <c r="B29" s="108"/>
      <c r="C29" s="174"/>
      <c r="D29" s="175" t="s">
        <v>225</v>
      </c>
      <c r="E29" s="175"/>
      <c r="F29" s="176"/>
      <c r="G29" s="176"/>
      <c r="H29" s="177"/>
      <c r="I29" s="176"/>
      <c r="J29" s="178"/>
      <c r="K29" s="179">
        <v>-219308</v>
      </c>
      <c r="L29" s="180"/>
      <c r="M29" s="179">
        <v>-470729</v>
      </c>
      <c r="N29" s="181"/>
      <c r="O29" s="179">
        <v>251422</v>
      </c>
      <c r="P29" s="409" t="s">
        <v>409</v>
      </c>
      <c r="Q29" s="182" t="s">
        <v>11</v>
      </c>
      <c r="R29" s="183"/>
      <c r="S29" s="173"/>
      <c r="U29" s="411">
        <f>IF(COUNTIF(V29:X29,"-")=COUNTA(V29:X29),"-",SUM(V29:X29))</f>
        <v>-219307763</v>
      </c>
      <c r="V29" s="411">
        <f>IF(AND(V21="-",COUNTIF(V26:V27,"-")=COUNTA(V26:V27),V28="-"),"-",SUM(V21,V26:V27,V28))</f>
        <v>-470729463</v>
      </c>
      <c r="W29" s="411">
        <f>IF(AND(W20="-",W21="-",COUNTIF(W26:W27,"-")=COUNTA(W26:W27),W28="-"),"-",SUM(W20,W21,W26:W27,W28))</f>
        <v>251421700</v>
      </c>
      <c r="X29" s="411" t="s">
        <v>11</v>
      </c>
    </row>
    <row r="30" spans="1:24" ht="15.9" customHeight="1" thickBot="1" x14ac:dyDescent="0.25">
      <c r="A30" s="99" t="s">
        <v>226</v>
      </c>
      <c r="B30" s="108"/>
      <c r="C30" s="184" t="s">
        <v>227</v>
      </c>
      <c r="D30" s="185"/>
      <c r="E30" s="185"/>
      <c r="F30" s="185"/>
      <c r="G30" s="186"/>
      <c r="H30" s="186"/>
      <c r="I30" s="186"/>
      <c r="J30" s="187"/>
      <c r="K30" s="188">
        <v>20399014</v>
      </c>
      <c r="L30" s="189"/>
      <c r="M30" s="188">
        <v>24050191</v>
      </c>
      <c r="N30" s="190"/>
      <c r="O30" s="188">
        <v>-3651177</v>
      </c>
      <c r="P30" s="410"/>
      <c r="Q30" s="191" t="s">
        <v>11</v>
      </c>
      <c r="R30" s="192"/>
      <c r="S30" s="173"/>
      <c r="U30" s="411">
        <f>IF(COUNTIF(V30:X30,"-")=COUNTA(V30:X30),"-",SUM(V30:X30))</f>
        <v>20399014283</v>
      </c>
      <c r="V30" s="411">
        <v>24050190851</v>
      </c>
      <c r="W30" s="411">
        <v>-3651176568</v>
      </c>
      <c r="X30" s="411" t="s">
        <v>11</v>
      </c>
    </row>
    <row r="31" spans="1:24" ht="6.75" customHeight="1" x14ac:dyDescent="0.2">
      <c r="B31" s="108"/>
      <c r="C31" s="193"/>
      <c r="D31" s="194"/>
      <c r="E31" s="194"/>
      <c r="F31" s="194"/>
      <c r="G31" s="194"/>
      <c r="H31" s="194"/>
      <c r="I31" s="194"/>
      <c r="J31" s="194"/>
      <c r="K31" s="108"/>
      <c r="L31" s="108"/>
      <c r="M31" s="108"/>
      <c r="N31" s="108"/>
      <c r="O31" s="108"/>
      <c r="P31" s="108"/>
      <c r="Q31" s="108"/>
      <c r="R31" s="26"/>
      <c r="S31" s="173"/>
    </row>
    <row r="32" spans="1:24" ht="15.6" customHeight="1" x14ac:dyDescent="0.2">
      <c r="B32" s="108"/>
      <c r="C32" s="195"/>
      <c r="D32" s="196" t="s">
        <v>324</v>
      </c>
      <c r="F32" s="197"/>
      <c r="G32" s="198"/>
      <c r="H32" s="197"/>
      <c r="I32" s="197"/>
      <c r="J32" s="195"/>
      <c r="K32" s="108"/>
      <c r="L32" s="108"/>
      <c r="M32" s="108"/>
      <c r="N32" s="108"/>
      <c r="O32" s="108"/>
      <c r="P32" s="108"/>
      <c r="Q32" s="108"/>
      <c r="R32" s="26"/>
      <c r="S32" s="173"/>
    </row>
  </sheetData>
  <mergeCells count="28">
    <mergeCell ref="Q28:R28"/>
    <mergeCell ref="K25:L25"/>
    <mergeCell ref="Q25:R25"/>
    <mergeCell ref="O26:P26"/>
    <mergeCell ref="Q26:R26"/>
    <mergeCell ref="O27:P27"/>
    <mergeCell ref="Q27:R27"/>
    <mergeCell ref="Q21:R21"/>
    <mergeCell ref="K22:L22"/>
    <mergeCell ref="Q22:R22"/>
    <mergeCell ref="K23:L23"/>
    <mergeCell ref="Q23:R23"/>
    <mergeCell ref="K24:L24"/>
    <mergeCell ref="Q24:R24"/>
    <mergeCell ref="M16:N16"/>
    <mergeCell ref="M17:N17"/>
    <mergeCell ref="M18:N18"/>
    <mergeCell ref="M19:N19"/>
    <mergeCell ref="M20:N20"/>
    <mergeCell ref="K21:L21"/>
    <mergeCell ref="C9:R9"/>
    <mergeCell ref="C10:R10"/>
    <mergeCell ref="C11:R11"/>
    <mergeCell ref="C13:J14"/>
    <mergeCell ref="K13:L14"/>
    <mergeCell ref="M14:N14"/>
    <mergeCell ref="O14:P14"/>
    <mergeCell ref="Q14:R14"/>
  </mergeCells>
  <phoneticPr fontId="11"/>
  <pageMargins left="0.70866141732283472" right="0.70866141732283472" top="0.39370078740157477" bottom="0.39370078740157477" header="0.51181102362204722" footer="0.51181102362204722"/>
  <pageSetup paperSize="9" scale="8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Q69"/>
  <sheetViews>
    <sheetView topLeftCell="B1" zoomScale="85" zoomScaleNormal="85" workbookViewId="0"/>
  </sheetViews>
  <sheetFormatPr defaultColWidth="9" defaultRowHeight="13.2" x14ac:dyDescent="0.2"/>
  <cols>
    <col min="1" max="1" width="0" style="1" hidden="1" customWidth="1"/>
    <col min="2" max="2" width="0.77734375" style="3" customWidth="1"/>
    <col min="3" max="11" width="2.109375" style="3" customWidth="1"/>
    <col min="12" max="12" width="13.21875" style="3" customWidth="1"/>
    <col min="13" max="13" width="21.6640625" style="3" bestFit="1" customWidth="1"/>
    <col min="14" max="14" width="3" style="3" customWidth="1"/>
    <col min="15" max="15" width="0.77734375" style="61" customWidth="1"/>
    <col min="16" max="16" width="9" style="6"/>
    <col min="17" max="17" width="0" style="6" hidden="1" customWidth="1"/>
    <col min="18" max="16384" width="9" style="6"/>
  </cols>
  <sheetData>
    <row r="1" spans="1:17" x14ac:dyDescent="0.2">
      <c r="C1" s="3" t="s">
        <v>338</v>
      </c>
    </row>
    <row r="2" spans="1:17" x14ac:dyDescent="0.2">
      <c r="C2" s="3" t="s">
        <v>339</v>
      </c>
    </row>
    <row r="3" spans="1:17" x14ac:dyDescent="0.2">
      <c r="C3" s="3" t="s">
        <v>340</v>
      </c>
    </row>
    <row r="4" spans="1:17" x14ac:dyDescent="0.2">
      <c r="C4" s="3" t="s">
        <v>341</v>
      </c>
    </row>
    <row r="5" spans="1:17" x14ac:dyDescent="0.2">
      <c r="C5" s="3" t="s">
        <v>342</v>
      </c>
    </row>
    <row r="6" spans="1:17" x14ac:dyDescent="0.2">
      <c r="C6" s="3" t="s">
        <v>343</v>
      </c>
    </row>
    <row r="7" spans="1:17" x14ac:dyDescent="0.2">
      <c r="C7" s="3" t="s">
        <v>344</v>
      </c>
    </row>
    <row r="8" spans="1:17" s="61" customFormat="1" x14ac:dyDescent="0.2">
      <c r="A8" s="1"/>
      <c r="B8" s="199"/>
      <c r="C8" s="199"/>
      <c r="D8" s="60"/>
      <c r="E8" s="60"/>
      <c r="F8" s="60"/>
      <c r="G8" s="60"/>
      <c r="H8" s="60"/>
      <c r="I8" s="3"/>
      <c r="J8" s="3"/>
      <c r="K8" s="3"/>
      <c r="L8" s="3"/>
      <c r="M8" s="3"/>
      <c r="N8" s="3"/>
    </row>
    <row r="9" spans="1:17" s="61" customFormat="1" ht="23.4" x14ac:dyDescent="0.2">
      <c r="A9" s="1"/>
      <c r="B9" s="200"/>
      <c r="C9" s="201" t="s">
        <v>413</v>
      </c>
      <c r="D9" s="201"/>
      <c r="E9" s="201"/>
      <c r="F9" s="201"/>
      <c r="G9" s="201"/>
      <c r="H9" s="201"/>
      <c r="I9" s="201"/>
      <c r="J9" s="201"/>
      <c r="K9" s="201"/>
      <c r="L9" s="201"/>
      <c r="M9" s="201"/>
      <c r="N9" s="201"/>
    </row>
    <row r="10" spans="1:17" s="61" customFormat="1" ht="14.4" x14ac:dyDescent="0.2">
      <c r="A10" s="202"/>
      <c r="B10" s="203"/>
      <c r="C10" s="204" t="s">
        <v>404</v>
      </c>
      <c r="D10" s="204"/>
      <c r="E10" s="204"/>
      <c r="F10" s="204"/>
      <c r="G10" s="204"/>
      <c r="H10" s="204"/>
      <c r="I10" s="204"/>
      <c r="J10" s="204"/>
      <c r="K10" s="204"/>
      <c r="L10" s="204"/>
      <c r="M10" s="204"/>
      <c r="N10" s="204"/>
    </row>
    <row r="11" spans="1:17" s="61" customFormat="1" ht="14.4" x14ac:dyDescent="0.2">
      <c r="A11" s="202"/>
      <c r="B11" s="203"/>
      <c r="C11" s="204" t="s">
        <v>412</v>
      </c>
      <c r="D11" s="204"/>
      <c r="E11" s="204"/>
      <c r="F11" s="204"/>
      <c r="G11" s="204"/>
      <c r="H11" s="204"/>
      <c r="I11" s="204"/>
      <c r="J11" s="204"/>
      <c r="K11" s="204"/>
      <c r="L11" s="204"/>
      <c r="M11" s="204"/>
      <c r="N11" s="204"/>
    </row>
    <row r="12" spans="1:17" s="61" customFormat="1" ht="13.8" thickBot="1" x14ac:dyDescent="0.25">
      <c r="A12" s="202"/>
      <c r="B12" s="203"/>
      <c r="C12" s="205"/>
      <c r="D12" s="205"/>
      <c r="E12" s="205"/>
      <c r="F12" s="205"/>
      <c r="G12" s="205"/>
      <c r="H12" s="205"/>
      <c r="I12" s="205"/>
      <c r="J12" s="205"/>
      <c r="K12" s="205"/>
      <c r="L12" s="205"/>
      <c r="M12" s="205"/>
      <c r="N12" s="206" t="s">
        <v>399</v>
      </c>
    </row>
    <row r="13" spans="1:17" s="61" customFormat="1" x14ac:dyDescent="0.2">
      <c r="A13" s="202"/>
      <c r="B13" s="203"/>
      <c r="C13" s="207" t="s">
        <v>0</v>
      </c>
      <c r="D13" s="208"/>
      <c r="E13" s="208"/>
      <c r="F13" s="208"/>
      <c r="G13" s="208"/>
      <c r="H13" s="208"/>
      <c r="I13" s="208"/>
      <c r="J13" s="209"/>
      <c r="K13" s="209"/>
      <c r="L13" s="210"/>
      <c r="M13" s="211" t="s">
        <v>317</v>
      </c>
      <c r="N13" s="212"/>
    </row>
    <row r="14" spans="1:17" s="61" customFormat="1" ht="13.8" thickBot="1" x14ac:dyDescent="0.25">
      <c r="A14" s="202" t="s">
        <v>315</v>
      </c>
      <c r="B14" s="203"/>
      <c r="C14" s="213"/>
      <c r="D14" s="214"/>
      <c r="E14" s="214"/>
      <c r="F14" s="214"/>
      <c r="G14" s="214"/>
      <c r="H14" s="214"/>
      <c r="I14" s="214"/>
      <c r="J14" s="214"/>
      <c r="K14" s="214"/>
      <c r="L14" s="215"/>
      <c r="M14" s="216"/>
      <c r="N14" s="217"/>
    </row>
    <row r="15" spans="1:17" s="61" customFormat="1" x14ac:dyDescent="0.2">
      <c r="A15" s="218"/>
      <c r="B15" s="219"/>
      <c r="C15" s="220" t="s">
        <v>329</v>
      </c>
      <c r="D15" s="221"/>
      <c r="E15" s="221"/>
      <c r="F15" s="222"/>
      <c r="G15" s="222"/>
      <c r="H15" s="223"/>
      <c r="I15" s="222"/>
      <c r="J15" s="223"/>
      <c r="K15" s="223"/>
      <c r="L15" s="224"/>
      <c r="M15" s="225"/>
      <c r="N15" s="226"/>
      <c r="Q15" s="412"/>
    </row>
    <row r="16" spans="1:17" s="61" customFormat="1" x14ac:dyDescent="0.2">
      <c r="A16" s="1" t="s">
        <v>230</v>
      </c>
      <c r="B16" s="3"/>
      <c r="C16" s="227"/>
      <c r="D16" s="228" t="s">
        <v>231</v>
      </c>
      <c r="E16" s="228"/>
      <c r="F16" s="229"/>
      <c r="G16" s="229"/>
      <c r="H16" s="205"/>
      <c r="I16" s="229"/>
      <c r="J16" s="205"/>
      <c r="K16" s="205"/>
      <c r="L16" s="230"/>
      <c r="M16" s="231">
        <v>2295238</v>
      </c>
      <c r="N16" s="232" t="s">
        <v>409</v>
      </c>
      <c r="Q16" s="412">
        <f>IF(AND(Q17="-",Q22="-"),"-",SUM(Q17,Q22))</f>
        <v>2295237566</v>
      </c>
    </row>
    <row r="17" spans="1:17" s="61" customFormat="1" x14ac:dyDescent="0.2">
      <c r="A17" s="1" t="s">
        <v>232</v>
      </c>
      <c r="B17" s="3"/>
      <c r="C17" s="227"/>
      <c r="D17" s="228"/>
      <c r="E17" s="228" t="s">
        <v>233</v>
      </c>
      <c r="F17" s="229"/>
      <c r="G17" s="229"/>
      <c r="H17" s="229"/>
      <c r="I17" s="229"/>
      <c r="J17" s="205"/>
      <c r="K17" s="205"/>
      <c r="L17" s="230"/>
      <c r="M17" s="231">
        <v>1368151</v>
      </c>
      <c r="N17" s="232"/>
      <c r="Q17" s="412">
        <f>IF(COUNTIF(Q18:Q21,"-")=COUNTA(Q18:Q21),"-",SUM(Q18:Q21))</f>
        <v>1368151054</v>
      </c>
    </row>
    <row r="18" spans="1:17" s="61" customFormat="1" x14ac:dyDescent="0.2">
      <c r="A18" s="1" t="s">
        <v>234</v>
      </c>
      <c r="B18" s="3"/>
      <c r="C18" s="227"/>
      <c r="D18" s="228"/>
      <c r="E18" s="228"/>
      <c r="F18" s="229" t="s">
        <v>235</v>
      </c>
      <c r="G18" s="229"/>
      <c r="H18" s="229"/>
      <c r="I18" s="229"/>
      <c r="J18" s="205"/>
      <c r="K18" s="205"/>
      <c r="L18" s="230"/>
      <c r="M18" s="231">
        <v>530161</v>
      </c>
      <c r="N18" s="232"/>
      <c r="Q18" s="412">
        <v>530161154</v>
      </c>
    </row>
    <row r="19" spans="1:17" s="61" customFormat="1" x14ac:dyDescent="0.2">
      <c r="A19" s="1" t="s">
        <v>236</v>
      </c>
      <c r="B19" s="3"/>
      <c r="C19" s="227"/>
      <c r="D19" s="228"/>
      <c r="E19" s="228"/>
      <c r="F19" s="229" t="s">
        <v>237</v>
      </c>
      <c r="G19" s="229"/>
      <c r="H19" s="229"/>
      <c r="I19" s="229"/>
      <c r="J19" s="205"/>
      <c r="K19" s="205"/>
      <c r="L19" s="230"/>
      <c r="M19" s="231">
        <v>796391</v>
      </c>
      <c r="N19" s="232"/>
      <c r="Q19" s="412">
        <v>796390684</v>
      </c>
    </row>
    <row r="20" spans="1:17" s="61" customFormat="1" x14ac:dyDescent="0.2">
      <c r="A20" s="1" t="s">
        <v>238</v>
      </c>
      <c r="B20" s="3"/>
      <c r="C20" s="233"/>
      <c r="D20" s="205"/>
      <c r="E20" s="205"/>
      <c r="F20" s="205" t="s">
        <v>239</v>
      </c>
      <c r="G20" s="205"/>
      <c r="H20" s="205"/>
      <c r="I20" s="205"/>
      <c r="J20" s="205"/>
      <c r="K20" s="205"/>
      <c r="L20" s="230"/>
      <c r="M20" s="231">
        <v>39373</v>
      </c>
      <c r="N20" s="232"/>
      <c r="Q20" s="412">
        <v>39373338</v>
      </c>
    </row>
    <row r="21" spans="1:17" s="61" customFormat="1" x14ac:dyDescent="0.2">
      <c r="A21" s="1" t="s">
        <v>240</v>
      </c>
      <c r="B21" s="3"/>
      <c r="C21" s="234"/>
      <c r="D21" s="235"/>
      <c r="E21" s="205"/>
      <c r="F21" s="235" t="s">
        <v>241</v>
      </c>
      <c r="G21" s="235"/>
      <c r="H21" s="235"/>
      <c r="I21" s="235"/>
      <c r="J21" s="205"/>
      <c r="K21" s="205"/>
      <c r="L21" s="230"/>
      <c r="M21" s="231">
        <v>2226</v>
      </c>
      <c r="N21" s="232"/>
      <c r="Q21" s="412">
        <v>2225878</v>
      </c>
    </row>
    <row r="22" spans="1:17" s="61" customFormat="1" x14ac:dyDescent="0.2">
      <c r="A22" s="1" t="s">
        <v>242</v>
      </c>
      <c r="B22" s="3"/>
      <c r="C22" s="233"/>
      <c r="D22" s="235"/>
      <c r="E22" s="205" t="s">
        <v>243</v>
      </c>
      <c r="F22" s="235"/>
      <c r="G22" s="235"/>
      <c r="H22" s="235"/>
      <c r="I22" s="235"/>
      <c r="J22" s="205"/>
      <c r="K22" s="205"/>
      <c r="L22" s="230"/>
      <c r="M22" s="231">
        <v>927087</v>
      </c>
      <c r="N22" s="232" t="s">
        <v>409</v>
      </c>
      <c r="Q22" s="412">
        <f>IF(COUNTIF(Q23:Q26,"-")=COUNTA(Q23:Q26),"-",SUM(Q23:Q26))</f>
        <v>927086512</v>
      </c>
    </row>
    <row r="23" spans="1:17" s="61" customFormat="1" x14ac:dyDescent="0.2">
      <c r="A23" s="1" t="s">
        <v>244</v>
      </c>
      <c r="B23" s="3"/>
      <c r="C23" s="233"/>
      <c r="D23" s="235"/>
      <c r="E23" s="235"/>
      <c r="F23" s="205" t="s">
        <v>245</v>
      </c>
      <c r="G23" s="235"/>
      <c r="H23" s="235"/>
      <c r="I23" s="235"/>
      <c r="J23" s="205"/>
      <c r="K23" s="205"/>
      <c r="L23" s="230"/>
      <c r="M23" s="231">
        <v>540225</v>
      </c>
      <c r="N23" s="232"/>
      <c r="Q23" s="412">
        <v>540225103</v>
      </c>
    </row>
    <row r="24" spans="1:17" s="61" customFormat="1" x14ac:dyDescent="0.2">
      <c r="A24" s="1" t="s">
        <v>246</v>
      </c>
      <c r="B24" s="3"/>
      <c r="C24" s="233"/>
      <c r="D24" s="235"/>
      <c r="E24" s="235"/>
      <c r="F24" s="205" t="s">
        <v>247</v>
      </c>
      <c r="G24" s="235"/>
      <c r="H24" s="235"/>
      <c r="I24" s="235"/>
      <c r="J24" s="205"/>
      <c r="K24" s="205"/>
      <c r="L24" s="230"/>
      <c r="M24" s="231">
        <v>64915</v>
      </c>
      <c r="N24" s="232"/>
      <c r="Q24" s="412">
        <v>64915465</v>
      </c>
    </row>
    <row r="25" spans="1:17" s="61" customFormat="1" x14ac:dyDescent="0.2">
      <c r="A25" s="1" t="s">
        <v>248</v>
      </c>
      <c r="B25" s="3"/>
      <c r="C25" s="233"/>
      <c r="D25" s="205"/>
      <c r="E25" s="235"/>
      <c r="F25" s="205" t="s">
        <v>249</v>
      </c>
      <c r="G25" s="235"/>
      <c r="H25" s="235"/>
      <c r="I25" s="235"/>
      <c r="J25" s="205"/>
      <c r="K25" s="205"/>
      <c r="L25" s="230"/>
      <c r="M25" s="231">
        <v>316139</v>
      </c>
      <c r="N25" s="236"/>
      <c r="Q25" s="412">
        <v>316138741</v>
      </c>
    </row>
    <row r="26" spans="1:17" s="61" customFormat="1" x14ac:dyDescent="0.2">
      <c r="A26" s="1" t="s">
        <v>250</v>
      </c>
      <c r="B26" s="3"/>
      <c r="C26" s="233"/>
      <c r="D26" s="205"/>
      <c r="E26" s="237"/>
      <c r="F26" s="235" t="s">
        <v>241</v>
      </c>
      <c r="G26" s="205"/>
      <c r="H26" s="235"/>
      <c r="I26" s="235"/>
      <c r="J26" s="205"/>
      <c r="K26" s="205"/>
      <c r="L26" s="230"/>
      <c r="M26" s="231">
        <v>5807</v>
      </c>
      <c r="N26" s="232"/>
      <c r="Q26" s="412">
        <v>5807203</v>
      </c>
    </row>
    <row r="27" spans="1:17" s="61" customFormat="1" x14ac:dyDescent="0.2">
      <c r="A27" s="1" t="s">
        <v>251</v>
      </c>
      <c r="B27" s="3"/>
      <c r="C27" s="233"/>
      <c r="D27" s="205" t="s">
        <v>252</v>
      </c>
      <c r="E27" s="237"/>
      <c r="F27" s="235"/>
      <c r="G27" s="235"/>
      <c r="H27" s="235"/>
      <c r="I27" s="235"/>
      <c r="J27" s="205"/>
      <c r="K27" s="205"/>
      <c r="L27" s="230"/>
      <c r="M27" s="231">
        <v>2552382</v>
      </c>
      <c r="N27" s="232"/>
      <c r="Q27" s="412">
        <f>IF(COUNTIF(Q28:Q31,"-")=COUNTA(Q28:Q31),"-",SUM(Q28:Q31))</f>
        <v>2552382115</v>
      </c>
    </row>
    <row r="28" spans="1:17" s="61" customFormat="1" x14ac:dyDescent="0.2">
      <c r="A28" s="1" t="s">
        <v>253</v>
      </c>
      <c r="B28" s="3"/>
      <c r="C28" s="233"/>
      <c r="D28" s="205"/>
      <c r="E28" s="237" t="s">
        <v>254</v>
      </c>
      <c r="F28" s="235"/>
      <c r="G28" s="235"/>
      <c r="H28" s="235"/>
      <c r="I28" s="235"/>
      <c r="J28" s="205"/>
      <c r="K28" s="205"/>
      <c r="L28" s="230"/>
      <c r="M28" s="231">
        <v>2058195</v>
      </c>
      <c r="N28" s="232"/>
      <c r="Q28" s="412">
        <v>2058194959</v>
      </c>
    </row>
    <row r="29" spans="1:17" s="61" customFormat="1" x14ac:dyDescent="0.2">
      <c r="A29" s="1" t="s">
        <v>255</v>
      </c>
      <c r="B29" s="3"/>
      <c r="C29" s="233"/>
      <c r="D29" s="205"/>
      <c r="E29" s="237" t="s">
        <v>256</v>
      </c>
      <c r="F29" s="235"/>
      <c r="G29" s="235"/>
      <c r="H29" s="235"/>
      <c r="I29" s="235"/>
      <c r="J29" s="205"/>
      <c r="K29" s="205"/>
      <c r="L29" s="230"/>
      <c r="M29" s="231">
        <v>352277</v>
      </c>
      <c r="N29" s="232"/>
      <c r="Q29" s="412">
        <v>352277267</v>
      </c>
    </row>
    <row r="30" spans="1:17" s="61" customFormat="1" x14ac:dyDescent="0.2">
      <c r="A30" s="1" t="s">
        <v>257</v>
      </c>
      <c r="B30" s="3"/>
      <c r="C30" s="233"/>
      <c r="D30" s="205"/>
      <c r="E30" s="237" t="s">
        <v>258</v>
      </c>
      <c r="F30" s="235"/>
      <c r="G30" s="235"/>
      <c r="H30" s="235"/>
      <c r="I30" s="235"/>
      <c r="J30" s="205"/>
      <c r="K30" s="205"/>
      <c r="L30" s="230"/>
      <c r="M30" s="231">
        <v>48472</v>
      </c>
      <c r="N30" s="232"/>
      <c r="Q30" s="412">
        <v>48471885</v>
      </c>
    </row>
    <row r="31" spans="1:17" s="61" customFormat="1" x14ac:dyDescent="0.2">
      <c r="A31" s="1" t="s">
        <v>259</v>
      </c>
      <c r="B31" s="3"/>
      <c r="C31" s="233"/>
      <c r="D31" s="205"/>
      <c r="E31" s="237" t="s">
        <v>260</v>
      </c>
      <c r="F31" s="235"/>
      <c r="G31" s="235"/>
      <c r="H31" s="235"/>
      <c r="I31" s="237"/>
      <c r="J31" s="205"/>
      <c r="K31" s="205"/>
      <c r="L31" s="230"/>
      <c r="M31" s="231">
        <v>93438</v>
      </c>
      <c r="N31" s="232"/>
      <c r="Q31" s="412">
        <v>93438004</v>
      </c>
    </row>
    <row r="32" spans="1:17" s="61" customFormat="1" x14ac:dyDescent="0.2">
      <c r="A32" s="1" t="s">
        <v>261</v>
      </c>
      <c r="B32" s="3"/>
      <c r="C32" s="233"/>
      <c r="D32" s="205" t="s">
        <v>262</v>
      </c>
      <c r="E32" s="237"/>
      <c r="F32" s="235"/>
      <c r="G32" s="235"/>
      <c r="H32" s="235"/>
      <c r="I32" s="237"/>
      <c r="J32" s="205"/>
      <c r="K32" s="205"/>
      <c r="L32" s="230"/>
      <c r="M32" s="231" t="s">
        <v>11</v>
      </c>
      <c r="N32" s="232"/>
      <c r="Q32" s="412" t="str">
        <f>IF(COUNTIF(Q33:Q34,"-")=COUNTA(Q33:Q34),"-",SUM(Q33:Q34))</f>
        <v>-</v>
      </c>
    </row>
    <row r="33" spans="1:17" s="61" customFormat="1" x14ac:dyDescent="0.2">
      <c r="A33" s="1" t="s">
        <v>263</v>
      </c>
      <c r="B33" s="3"/>
      <c r="C33" s="233"/>
      <c r="D33" s="205"/>
      <c r="E33" s="237" t="s">
        <v>264</v>
      </c>
      <c r="F33" s="235"/>
      <c r="G33" s="235"/>
      <c r="H33" s="235"/>
      <c r="I33" s="235"/>
      <c r="J33" s="205"/>
      <c r="K33" s="205"/>
      <c r="L33" s="230"/>
      <c r="M33" s="231" t="s">
        <v>406</v>
      </c>
      <c r="N33" s="232"/>
      <c r="Q33" s="412" t="s">
        <v>11</v>
      </c>
    </row>
    <row r="34" spans="1:17" s="61" customFormat="1" x14ac:dyDescent="0.2">
      <c r="A34" s="1" t="s">
        <v>265</v>
      </c>
      <c r="B34" s="3"/>
      <c r="C34" s="233"/>
      <c r="D34" s="205"/>
      <c r="E34" s="237" t="s">
        <v>241</v>
      </c>
      <c r="F34" s="235"/>
      <c r="G34" s="235"/>
      <c r="H34" s="235"/>
      <c r="I34" s="235"/>
      <c r="J34" s="205"/>
      <c r="K34" s="205"/>
      <c r="L34" s="230"/>
      <c r="M34" s="231" t="s">
        <v>408</v>
      </c>
      <c r="N34" s="232"/>
      <c r="Q34" s="412" t="s">
        <v>11</v>
      </c>
    </row>
    <row r="35" spans="1:17" s="61" customFormat="1" x14ac:dyDescent="0.2">
      <c r="A35" s="1" t="s">
        <v>266</v>
      </c>
      <c r="B35" s="3"/>
      <c r="C35" s="233"/>
      <c r="D35" s="205" t="s">
        <v>267</v>
      </c>
      <c r="E35" s="237"/>
      <c r="F35" s="235"/>
      <c r="G35" s="235"/>
      <c r="H35" s="235"/>
      <c r="I35" s="235"/>
      <c r="J35" s="205"/>
      <c r="K35" s="205"/>
      <c r="L35" s="230"/>
      <c r="M35" s="231" t="s">
        <v>406</v>
      </c>
      <c r="N35" s="232"/>
      <c r="Q35" s="412" t="s">
        <v>11</v>
      </c>
    </row>
    <row r="36" spans="1:17" s="61" customFormat="1" x14ac:dyDescent="0.2">
      <c r="A36" s="1" t="s">
        <v>228</v>
      </c>
      <c r="B36" s="3"/>
      <c r="C36" s="238" t="s">
        <v>229</v>
      </c>
      <c r="D36" s="239"/>
      <c r="E36" s="240"/>
      <c r="F36" s="241"/>
      <c r="G36" s="241"/>
      <c r="H36" s="241"/>
      <c r="I36" s="241"/>
      <c r="J36" s="239"/>
      <c r="K36" s="239"/>
      <c r="L36" s="242"/>
      <c r="M36" s="243">
        <v>257145</v>
      </c>
      <c r="N36" s="244" t="s">
        <v>409</v>
      </c>
      <c r="Q36" s="412">
        <f>IF(COUNTIF(Q16:Q35,"-")=COUNTA(Q16:Q35),"-",SUM(Q27,Q35)-SUM(Q16,Q32))</f>
        <v>257144549</v>
      </c>
    </row>
    <row r="37" spans="1:17" s="61" customFormat="1" x14ac:dyDescent="0.2">
      <c r="A37" s="1"/>
      <c r="B37" s="3"/>
      <c r="C37" s="233" t="s">
        <v>330</v>
      </c>
      <c r="D37" s="205"/>
      <c r="E37" s="237"/>
      <c r="F37" s="235"/>
      <c r="G37" s="235"/>
      <c r="H37" s="235"/>
      <c r="I37" s="237"/>
      <c r="J37" s="205"/>
      <c r="K37" s="205"/>
      <c r="L37" s="230"/>
      <c r="M37" s="245"/>
      <c r="N37" s="246"/>
      <c r="Q37" s="412"/>
    </row>
    <row r="38" spans="1:17" s="61" customFormat="1" x14ac:dyDescent="0.2">
      <c r="A38" s="1" t="s">
        <v>270</v>
      </c>
      <c r="B38" s="3"/>
      <c r="C38" s="233"/>
      <c r="D38" s="205" t="s">
        <v>271</v>
      </c>
      <c r="E38" s="237"/>
      <c r="F38" s="235"/>
      <c r="G38" s="235"/>
      <c r="H38" s="235"/>
      <c r="I38" s="235"/>
      <c r="J38" s="205"/>
      <c r="K38" s="205"/>
      <c r="L38" s="230"/>
      <c r="M38" s="231">
        <v>465679</v>
      </c>
      <c r="N38" s="232" t="s">
        <v>409</v>
      </c>
      <c r="Q38" s="412">
        <f>IF(COUNTIF(Q39:Q43,"-")=COUNTA(Q39:Q43),"-",SUM(Q39:Q43))</f>
        <v>465678707</v>
      </c>
    </row>
    <row r="39" spans="1:17" s="61" customFormat="1" x14ac:dyDescent="0.2">
      <c r="A39" s="1" t="s">
        <v>272</v>
      </c>
      <c r="B39" s="3"/>
      <c r="C39" s="233"/>
      <c r="D39" s="205"/>
      <c r="E39" s="237" t="s">
        <v>273</v>
      </c>
      <c r="F39" s="235"/>
      <c r="G39" s="235"/>
      <c r="H39" s="235"/>
      <c r="I39" s="235"/>
      <c r="J39" s="205"/>
      <c r="K39" s="205"/>
      <c r="L39" s="230"/>
      <c r="M39" s="231">
        <v>384826</v>
      </c>
      <c r="N39" s="232"/>
      <c r="Q39" s="412">
        <v>384826239</v>
      </c>
    </row>
    <row r="40" spans="1:17" s="61" customFormat="1" x14ac:dyDescent="0.2">
      <c r="A40" s="1" t="s">
        <v>274</v>
      </c>
      <c r="B40" s="3"/>
      <c r="C40" s="233"/>
      <c r="D40" s="205"/>
      <c r="E40" s="237" t="s">
        <v>275</v>
      </c>
      <c r="F40" s="235"/>
      <c r="G40" s="235"/>
      <c r="H40" s="235"/>
      <c r="I40" s="235"/>
      <c r="J40" s="205"/>
      <c r="K40" s="205"/>
      <c r="L40" s="230"/>
      <c r="M40" s="231">
        <v>79445</v>
      </c>
      <c r="N40" s="232"/>
      <c r="Q40" s="412">
        <v>79445468</v>
      </c>
    </row>
    <row r="41" spans="1:17" s="61" customFormat="1" x14ac:dyDescent="0.2">
      <c r="A41" s="1" t="s">
        <v>276</v>
      </c>
      <c r="B41" s="3"/>
      <c r="C41" s="233"/>
      <c r="D41" s="205"/>
      <c r="E41" s="237" t="s">
        <v>277</v>
      </c>
      <c r="F41" s="235"/>
      <c r="G41" s="235"/>
      <c r="H41" s="235"/>
      <c r="I41" s="235"/>
      <c r="J41" s="205"/>
      <c r="K41" s="205"/>
      <c r="L41" s="230"/>
      <c r="M41" s="231">
        <v>1407</v>
      </c>
      <c r="N41" s="232"/>
      <c r="Q41" s="412">
        <v>1407000</v>
      </c>
    </row>
    <row r="42" spans="1:17" s="61" customFormat="1" x14ac:dyDescent="0.2">
      <c r="A42" s="1" t="s">
        <v>278</v>
      </c>
      <c r="B42" s="3"/>
      <c r="C42" s="233"/>
      <c r="D42" s="205"/>
      <c r="E42" s="237" t="s">
        <v>279</v>
      </c>
      <c r="F42" s="235"/>
      <c r="G42" s="235"/>
      <c r="H42" s="235"/>
      <c r="I42" s="235"/>
      <c r="J42" s="205"/>
      <c r="K42" s="205"/>
      <c r="L42" s="230"/>
      <c r="M42" s="231" t="s">
        <v>406</v>
      </c>
      <c r="N42" s="232"/>
      <c r="Q42" s="412" t="s">
        <v>11</v>
      </c>
    </row>
    <row r="43" spans="1:17" s="61" customFormat="1" x14ac:dyDescent="0.2">
      <c r="A43" s="1" t="s">
        <v>280</v>
      </c>
      <c r="B43" s="3"/>
      <c r="C43" s="233"/>
      <c r="D43" s="205"/>
      <c r="E43" s="237" t="s">
        <v>241</v>
      </c>
      <c r="F43" s="235"/>
      <c r="G43" s="235"/>
      <c r="H43" s="235"/>
      <c r="I43" s="235"/>
      <c r="J43" s="205"/>
      <c r="K43" s="205"/>
      <c r="L43" s="230"/>
      <c r="M43" s="231" t="s">
        <v>406</v>
      </c>
      <c r="N43" s="232"/>
      <c r="Q43" s="412" t="s">
        <v>11</v>
      </c>
    </row>
    <row r="44" spans="1:17" s="61" customFormat="1" x14ac:dyDescent="0.2">
      <c r="A44" s="1" t="s">
        <v>281</v>
      </c>
      <c r="B44" s="3"/>
      <c r="C44" s="233"/>
      <c r="D44" s="205" t="s">
        <v>282</v>
      </c>
      <c r="E44" s="237"/>
      <c r="F44" s="235"/>
      <c r="G44" s="235"/>
      <c r="H44" s="235"/>
      <c r="I44" s="237"/>
      <c r="J44" s="205"/>
      <c r="K44" s="205"/>
      <c r="L44" s="230"/>
      <c r="M44" s="231">
        <v>352389</v>
      </c>
      <c r="N44" s="232" t="s">
        <v>409</v>
      </c>
      <c r="Q44" s="412">
        <f>IF(COUNTIF(Q45:Q49,"-")=COUNTA(Q45:Q49),"-",SUM(Q45:Q49))</f>
        <v>352389443</v>
      </c>
    </row>
    <row r="45" spans="1:17" s="61" customFormat="1" x14ac:dyDescent="0.2">
      <c r="A45" s="1" t="s">
        <v>283</v>
      </c>
      <c r="B45" s="3"/>
      <c r="C45" s="233"/>
      <c r="D45" s="205"/>
      <c r="E45" s="237" t="s">
        <v>256</v>
      </c>
      <c r="F45" s="235"/>
      <c r="G45" s="235"/>
      <c r="H45" s="235"/>
      <c r="I45" s="237"/>
      <c r="J45" s="205"/>
      <c r="K45" s="205"/>
      <c r="L45" s="230"/>
      <c r="M45" s="231">
        <v>175361</v>
      </c>
      <c r="N45" s="232"/>
      <c r="Q45" s="412">
        <v>175360704</v>
      </c>
    </row>
    <row r="46" spans="1:17" s="61" customFormat="1" x14ac:dyDescent="0.2">
      <c r="A46" s="1" t="s">
        <v>284</v>
      </c>
      <c r="B46" s="3"/>
      <c r="C46" s="233"/>
      <c r="D46" s="205"/>
      <c r="E46" s="237" t="s">
        <v>285</v>
      </c>
      <c r="F46" s="235"/>
      <c r="G46" s="235"/>
      <c r="H46" s="235"/>
      <c r="I46" s="237"/>
      <c r="J46" s="205"/>
      <c r="K46" s="205"/>
      <c r="L46" s="230"/>
      <c r="M46" s="231">
        <v>173367</v>
      </c>
      <c r="N46" s="232"/>
      <c r="Q46" s="412">
        <v>173367060</v>
      </c>
    </row>
    <row r="47" spans="1:17" s="61" customFormat="1" x14ac:dyDescent="0.2">
      <c r="A47" s="1" t="s">
        <v>286</v>
      </c>
      <c r="B47" s="3"/>
      <c r="C47" s="233"/>
      <c r="D47" s="205"/>
      <c r="E47" s="237" t="s">
        <v>287</v>
      </c>
      <c r="F47" s="235"/>
      <c r="G47" s="205"/>
      <c r="H47" s="235"/>
      <c r="I47" s="235"/>
      <c r="J47" s="205"/>
      <c r="K47" s="205"/>
      <c r="L47" s="230"/>
      <c r="M47" s="231">
        <v>190</v>
      </c>
      <c r="N47" s="232"/>
      <c r="Q47" s="412">
        <v>190000</v>
      </c>
    </row>
    <row r="48" spans="1:17" s="61" customFormat="1" x14ac:dyDescent="0.2">
      <c r="A48" s="1" t="s">
        <v>288</v>
      </c>
      <c r="B48" s="3"/>
      <c r="C48" s="233"/>
      <c r="D48" s="205"/>
      <c r="E48" s="237" t="s">
        <v>289</v>
      </c>
      <c r="F48" s="235"/>
      <c r="G48" s="205"/>
      <c r="H48" s="235"/>
      <c r="I48" s="235"/>
      <c r="J48" s="205"/>
      <c r="K48" s="205"/>
      <c r="L48" s="230"/>
      <c r="M48" s="231">
        <v>3472</v>
      </c>
      <c r="N48" s="232"/>
      <c r="Q48" s="412">
        <v>3471679</v>
      </c>
    </row>
    <row r="49" spans="1:17" s="61" customFormat="1" x14ac:dyDescent="0.2">
      <c r="A49" s="1" t="s">
        <v>290</v>
      </c>
      <c r="B49" s="3"/>
      <c r="C49" s="233"/>
      <c r="D49" s="205"/>
      <c r="E49" s="237" t="s">
        <v>260</v>
      </c>
      <c r="F49" s="235"/>
      <c r="G49" s="235"/>
      <c r="H49" s="235"/>
      <c r="I49" s="235"/>
      <c r="J49" s="205"/>
      <c r="K49" s="205"/>
      <c r="L49" s="230"/>
      <c r="M49" s="231" t="s">
        <v>408</v>
      </c>
      <c r="N49" s="232"/>
      <c r="Q49" s="412" t="s">
        <v>11</v>
      </c>
    </row>
    <row r="50" spans="1:17" s="61" customFormat="1" x14ac:dyDescent="0.2">
      <c r="A50" s="1" t="s">
        <v>268</v>
      </c>
      <c r="B50" s="3"/>
      <c r="C50" s="238" t="s">
        <v>269</v>
      </c>
      <c r="D50" s="239"/>
      <c r="E50" s="240"/>
      <c r="F50" s="241"/>
      <c r="G50" s="241"/>
      <c r="H50" s="241"/>
      <c r="I50" s="241"/>
      <c r="J50" s="239"/>
      <c r="K50" s="239"/>
      <c r="L50" s="242"/>
      <c r="M50" s="243">
        <v>-113289</v>
      </c>
      <c r="N50" s="244" t="s">
        <v>409</v>
      </c>
      <c r="Q50" s="412">
        <f>IF(AND(Q38="-",Q44="-"),"-",SUM(Q44)-SUM(Q38))</f>
        <v>-113289264</v>
      </c>
    </row>
    <row r="51" spans="1:17" s="61" customFormat="1" x14ac:dyDescent="0.2">
      <c r="A51" s="1"/>
      <c r="B51" s="3"/>
      <c r="C51" s="233" t="s">
        <v>331</v>
      </c>
      <c r="D51" s="205"/>
      <c r="E51" s="237"/>
      <c r="F51" s="235"/>
      <c r="G51" s="235"/>
      <c r="H51" s="235"/>
      <c r="I51" s="235"/>
      <c r="J51" s="205"/>
      <c r="K51" s="205"/>
      <c r="L51" s="230"/>
      <c r="M51" s="245"/>
      <c r="N51" s="246"/>
      <c r="Q51" s="412"/>
    </row>
    <row r="52" spans="1:17" s="61" customFormat="1" x14ac:dyDescent="0.2">
      <c r="A52" s="1" t="s">
        <v>293</v>
      </c>
      <c r="B52" s="3"/>
      <c r="C52" s="233"/>
      <c r="D52" s="205" t="s">
        <v>294</v>
      </c>
      <c r="E52" s="237"/>
      <c r="F52" s="235"/>
      <c r="G52" s="235"/>
      <c r="H52" s="235"/>
      <c r="I52" s="235"/>
      <c r="J52" s="205"/>
      <c r="K52" s="205"/>
      <c r="L52" s="230"/>
      <c r="M52" s="231">
        <v>430658</v>
      </c>
      <c r="N52" s="232"/>
      <c r="Q52" s="412">
        <f>IF(COUNTIF(Q53:Q54,"-")=COUNTA(Q53:Q54),"-",SUM(Q53:Q54))</f>
        <v>430657637</v>
      </c>
    </row>
    <row r="53" spans="1:17" s="61" customFormat="1" x14ac:dyDescent="0.2">
      <c r="A53" s="1" t="s">
        <v>295</v>
      </c>
      <c r="B53" s="3"/>
      <c r="C53" s="233"/>
      <c r="D53" s="205"/>
      <c r="E53" s="237" t="s">
        <v>332</v>
      </c>
      <c r="F53" s="235"/>
      <c r="G53" s="235"/>
      <c r="H53" s="235"/>
      <c r="I53" s="235"/>
      <c r="J53" s="205"/>
      <c r="K53" s="205"/>
      <c r="L53" s="230"/>
      <c r="M53" s="231">
        <v>430658</v>
      </c>
      <c r="N53" s="232"/>
      <c r="Q53" s="412">
        <v>430657637</v>
      </c>
    </row>
    <row r="54" spans="1:17" s="61" customFormat="1" x14ac:dyDescent="0.2">
      <c r="A54" s="1" t="s">
        <v>296</v>
      </c>
      <c r="B54" s="3"/>
      <c r="C54" s="233"/>
      <c r="D54" s="205"/>
      <c r="E54" s="237" t="s">
        <v>241</v>
      </c>
      <c r="F54" s="235"/>
      <c r="G54" s="235"/>
      <c r="H54" s="235"/>
      <c r="I54" s="235"/>
      <c r="J54" s="205"/>
      <c r="K54" s="205"/>
      <c r="L54" s="230"/>
      <c r="M54" s="231" t="s">
        <v>408</v>
      </c>
      <c r="N54" s="232"/>
      <c r="Q54" s="412" t="s">
        <v>11</v>
      </c>
    </row>
    <row r="55" spans="1:17" s="61" customFormat="1" x14ac:dyDescent="0.2">
      <c r="A55" s="1" t="s">
        <v>297</v>
      </c>
      <c r="B55" s="3"/>
      <c r="C55" s="233"/>
      <c r="D55" s="205" t="s">
        <v>298</v>
      </c>
      <c r="E55" s="237"/>
      <c r="F55" s="235"/>
      <c r="G55" s="235"/>
      <c r="H55" s="235"/>
      <c r="I55" s="235"/>
      <c r="J55" s="205"/>
      <c r="K55" s="205"/>
      <c r="L55" s="230"/>
      <c r="M55" s="231">
        <v>299100</v>
      </c>
      <c r="N55" s="232"/>
      <c r="Q55" s="412">
        <f>IF(COUNTIF(Q56:Q57,"-")=COUNTA(Q56:Q57),"-",SUM(Q56:Q57))</f>
        <v>299100000</v>
      </c>
    </row>
    <row r="56" spans="1:17" s="61" customFormat="1" x14ac:dyDescent="0.2">
      <c r="A56" s="1" t="s">
        <v>299</v>
      </c>
      <c r="B56" s="3"/>
      <c r="C56" s="233"/>
      <c r="D56" s="205"/>
      <c r="E56" s="237" t="s">
        <v>333</v>
      </c>
      <c r="F56" s="235"/>
      <c r="G56" s="235"/>
      <c r="H56" s="235"/>
      <c r="I56" s="229"/>
      <c r="J56" s="205"/>
      <c r="K56" s="205"/>
      <c r="L56" s="230"/>
      <c r="M56" s="231">
        <v>299100</v>
      </c>
      <c r="N56" s="232"/>
      <c r="Q56" s="412">
        <v>299100000</v>
      </c>
    </row>
    <row r="57" spans="1:17" s="61" customFormat="1" x14ac:dyDescent="0.2">
      <c r="A57" s="1" t="s">
        <v>300</v>
      </c>
      <c r="B57" s="3"/>
      <c r="C57" s="233"/>
      <c r="D57" s="205"/>
      <c r="E57" s="237" t="s">
        <v>260</v>
      </c>
      <c r="F57" s="235"/>
      <c r="G57" s="235"/>
      <c r="H57" s="235"/>
      <c r="I57" s="247"/>
      <c r="J57" s="205"/>
      <c r="K57" s="205"/>
      <c r="L57" s="230"/>
      <c r="M57" s="231" t="s">
        <v>414</v>
      </c>
      <c r="N57" s="232"/>
      <c r="Q57" s="412" t="s">
        <v>11</v>
      </c>
    </row>
    <row r="58" spans="1:17" s="61" customFormat="1" x14ac:dyDescent="0.2">
      <c r="A58" s="1" t="s">
        <v>291</v>
      </c>
      <c r="B58" s="3"/>
      <c r="C58" s="238" t="s">
        <v>292</v>
      </c>
      <c r="D58" s="239"/>
      <c r="E58" s="240"/>
      <c r="F58" s="241"/>
      <c r="G58" s="241"/>
      <c r="H58" s="241"/>
      <c r="I58" s="248"/>
      <c r="J58" s="239"/>
      <c r="K58" s="239"/>
      <c r="L58" s="242"/>
      <c r="M58" s="243">
        <v>-131558</v>
      </c>
      <c r="N58" s="244"/>
      <c r="Q58" s="412">
        <f>IF(AND(Q52="-",Q55="-"),"-",SUM(Q55)-SUM(Q52))</f>
        <v>-131557637</v>
      </c>
    </row>
    <row r="59" spans="1:17" s="61" customFormat="1" x14ac:dyDescent="0.2">
      <c r="A59" s="1" t="s">
        <v>301</v>
      </c>
      <c r="B59" s="3"/>
      <c r="C59" s="249" t="s">
        <v>302</v>
      </c>
      <c r="D59" s="250"/>
      <c r="E59" s="250"/>
      <c r="F59" s="250"/>
      <c r="G59" s="250"/>
      <c r="H59" s="250"/>
      <c r="I59" s="250"/>
      <c r="J59" s="250"/>
      <c r="K59" s="250"/>
      <c r="L59" s="251"/>
      <c r="M59" s="243">
        <v>12298</v>
      </c>
      <c r="N59" s="244"/>
      <c r="Q59" s="412">
        <f>IF(AND(Q36="-",Q50="-",Q58="-"),"-",SUM(Q36,Q50,Q58))</f>
        <v>12297648</v>
      </c>
    </row>
    <row r="60" spans="1:17" s="61" customFormat="1" ht="13.8" thickBot="1" x14ac:dyDescent="0.25">
      <c r="A60" s="1" t="s">
        <v>303</v>
      </c>
      <c r="B60" s="3"/>
      <c r="C60" s="252" t="s">
        <v>304</v>
      </c>
      <c r="D60" s="253"/>
      <c r="E60" s="253"/>
      <c r="F60" s="253"/>
      <c r="G60" s="253"/>
      <c r="H60" s="253"/>
      <c r="I60" s="253"/>
      <c r="J60" s="253"/>
      <c r="K60" s="253"/>
      <c r="L60" s="254"/>
      <c r="M60" s="243">
        <v>115289</v>
      </c>
      <c r="N60" s="244"/>
      <c r="Q60" s="412">
        <v>115289463</v>
      </c>
    </row>
    <row r="61" spans="1:17" s="61" customFormat="1" ht="13.8" hidden="1" thickBot="1" x14ac:dyDescent="0.25">
      <c r="A61" s="1">
        <v>4435000</v>
      </c>
      <c r="B61" s="3"/>
      <c r="C61" s="255" t="s">
        <v>222</v>
      </c>
      <c r="D61" s="256"/>
      <c r="E61" s="256"/>
      <c r="F61" s="256"/>
      <c r="G61" s="256"/>
      <c r="H61" s="256"/>
      <c r="I61" s="256"/>
      <c r="J61" s="256"/>
      <c r="K61" s="256"/>
      <c r="L61" s="257"/>
      <c r="M61" s="258" t="s">
        <v>407</v>
      </c>
      <c r="N61" s="244"/>
      <c r="Q61" s="412" t="s">
        <v>406</v>
      </c>
    </row>
    <row r="62" spans="1:17" s="61" customFormat="1" ht="13.8" thickBot="1" x14ac:dyDescent="0.25">
      <c r="A62" s="1" t="s">
        <v>305</v>
      </c>
      <c r="B62" s="3"/>
      <c r="C62" s="259" t="s">
        <v>306</v>
      </c>
      <c r="D62" s="260"/>
      <c r="E62" s="260"/>
      <c r="F62" s="260"/>
      <c r="G62" s="260"/>
      <c r="H62" s="260"/>
      <c r="I62" s="260"/>
      <c r="J62" s="260"/>
      <c r="K62" s="260"/>
      <c r="L62" s="261"/>
      <c r="M62" s="262">
        <v>127587</v>
      </c>
      <c r="N62" s="263"/>
      <c r="Q62" s="412">
        <f>IF(COUNTIF(Q59:Q61,"-")=COUNTA(Q59:Q61),"-",SUM(Q59:Q61))</f>
        <v>127587111</v>
      </c>
    </row>
    <row r="63" spans="1:17" s="61" customFormat="1" ht="13.8" thickBot="1" x14ac:dyDescent="0.25">
      <c r="A63" s="1"/>
      <c r="B63" s="3"/>
      <c r="C63" s="264"/>
      <c r="D63" s="264"/>
      <c r="E63" s="264"/>
      <c r="F63" s="264"/>
      <c r="G63" s="264"/>
      <c r="H63" s="264"/>
      <c r="I63" s="264"/>
      <c r="J63" s="264"/>
      <c r="K63" s="264"/>
      <c r="L63" s="264"/>
      <c r="M63" s="265"/>
      <c r="N63" s="266"/>
      <c r="Q63" s="412"/>
    </row>
    <row r="64" spans="1:17" s="61" customFormat="1" x14ac:dyDescent="0.2">
      <c r="A64" s="1" t="s">
        <v>307</v>
      </c>
      <c r="B64" s="3"/>
      <c r="C64" s="267" t="s">
        <v>308</v>
      </c>
      <c r="D64" s="268"/>
      <c r="E64" s="268"/>
      <c r="F64" s="268"/>
      <c r="G64" s="268"/>
      <c r="H64" s="268"/>
      <c r="I64" s="268"/>
      <c r="J64" s="268"/>
      <c r="K64" s="268"/>
      <c r="L64" s="268"/>
      <c r="M64" s="269">
        <v>11094</v>
      </c>
      <c r="N64" s="270"/>
      <c r="Q64" s="412">
        <v>11093856</v>
      </c>
    </row>
    <row r="65" spans="1:17" s="61" customFormat="1" x14ac:dyDescent="0.2">
      <c r="A65" s="1" t="s">
        <v>309</v>
      </c>
      <c r="B65" s="3"/>
      <c r="C65" s="271" t="s">
        <v>310</v>
      </c>
      <c r="D65" s="272"/>
      <c r="E65" s="272"/>
      <c r="F65" s="272"/>
      <c r="G65" s="272"/>
      <c r="H65" s="272"/>
      <c r="I65" s="272"/>
      <c r="J65" s="272"/>
      <c r="K65" s="272"/>
      <c r="L65" s="272"/>
      <c r="M65" s="243">
        <v>-1</v>
      </c>
      <c r="N65" s="244"/>
      <c r="Q65" s="412">
        <v>-904</v>
      </c>
    </row>
    <row r="66" spans="1:17" s="61" customFormat="1" ht="13.8" thickBot="1" x14ac:dyDescent="0.25">
      <c r="A66" s="1" t="s">
        <v>311</v>
      </c>
      <c r="B66" s="3"/>
      <c r="C66" s="273" t="s">
        <v>312</v>
      </c>
      <c r="D66" s="274"/>
      <c r="E66" s="274"/>
      <c r="F66" s="274"/>
      <c r="G66" s="274"/>
      <c r="H66" s="274"/>
      <c r="I66" s="274"/>
      <c r="J66" s="274"/>
      <c r="K66" s="274"/>
      <c r="L66" s="274"/>
      <c r="M66" s="275">
        <v>11093</v>
      </c>
      <c r="N66" s="276"/>
      <c r="Q66" s="412">
        <f>IF(COUNTIF(Q64:Q65,"-")=COUNTA(Q64:Q65),"-",SUM(Q64:Q65))</f>
        <v>11092952</v>
      </c>
    </row>
    <row r="67" spans="1:17" s="61" customFormat="1" ht="13.8" thickBot="1" x14ac:dyDescent="0.25">
      <c r="A67" s="1" t="s">
        <v>313</v>
      </c>
      <c r="B67" s="3"/>
      <c r="C67" s="277" t="s">
        <v>314</v>
      </c>
      <c r="D67" s="278"/>
      <c r="E67" s="279"/>
      <c r="F67" s="280"/>
      <c r="G67" s="280"/>
      <c r="H67" s="280"/>
      <c r="I67" s="280"/>
      <c r="J67" s="278"/>
      <c r="K67" s="278"/>
      <c r="L67" s="278"/>
      <c r="M67" s="262">
        <v>138680</v>
      </c>
      <c r="N67" s="263"/>
      <c r="Q67" s="412">
        <f>IF(AND(Q62="-",Q66="-"),"-",SUM(Q62,Q66))</f>
        <v>138680063</v>
      </c>
    </row>
    <row r="68" spans="1:17" s="61" customFormat="1" ht="6.75" customHeight="1" x14ac:dyDescent="0.2">
      <c r="A68" s="1"/>
      <c r="B68" s="3"/>
      <c r="C68" s="203"/>
      <c r="D68" s="203"/>
      <c r="E68" s="281"/>
      <c r="F68" s="282"/>
      <c r="G68" s="282"/>
      <c r="H68" s="282"/>
      <c r="I68" s="283"/>
      <c r="J68" s="284"/>
      <c r="K68" s="284"/>
      <c r="L68" s="284"/>
      <c r="M68" s="3"/>
      <c r="N68" s="3"/>
    </row>
    <row r="69" spans="1:17" s="61" customFormat="1" x14ac:dyDescent="0.2">
      <c r="A69" s="1"/>
      <c r="B69" s="3"/>
      <c r="C69" s="203"/>
      <c r="D69" s="285" t="s">
        <v>324</v>
      </c>
      <c r="E69" s="281"/>
      <c r="F69" s="282"/>
      <c r="G69" s="282"/>
      <c r="H69" s="282"/>
      <c r="I69" s="286"/>
      <c r="J69" s="284"/>
      <c r="K69" s="284"/>
      <c r="L69" s="284"/>
      <c r="M69" s="3"/>
      <c r="N69" s="3"/>
    </row>
  </sheetData>
  <mergeCells count="9">
    <mergeCell ref="C60:L60"/>
    <mergeCell ref="C61:L61"/>
    <mergeCell ref="C62:L62"/>
    <mergeCell ref="C9:N9"/>
    <mergeCell ref="C10:N10"/>
    <mergeCell ref="C11:N11"/>
    <mergeCell ref="C13:L14"/>
    <mergeCell ref="M13:N14"/>
    <mergeCell ref="C59:L59"/>
  </mergeCells>
  <phoneticPr fontId="11"/>
  <pageMargins left="0.7" right="0.7" top="0.39370078740157477" bottom="0.39370078740157477" header="0.51181102362204722" footer="0.51181102362204722"/>
  <pageSetup paperSize="9" scale="93"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W65"/>
  <sheetViews>
    <sheetView showGridLines="0" topLeftCell="B1" zoomScale="85" zoomScaleNormal="85" zoomScaleSheetLayoutView="85" workbookViewId="0"/>
  </sheetViews>
  <sheetFormatPr defaultColWidth="9" defaultRowHeight="13.2" x14ac:dyDescent="0.2"/>
  <cols>
    <col min="1" max="1" width="0" style="291" hidden="1" customWidth="1"/>
    <col min="2" max="2" width="0.77734375" style="292" customWidth="1"/>
    <col min="3" max="3" width="1.33203125" style="292" customWidth="1"/>
    <col min="4" max="4" width="1.44140625" style="292" customWidth="1"/>
    <col min="5" max="6" width="1.6640625" style="292" customWidth="1"/>
    <col min="7" max="7" width="1.44140625" style="292" customWidth="1"/>
    <col min="8" max="8" width="1.6640625" style="292" customWidth="1"/>
    <col min="9" max="15" width="2.109375" style="292" customWidth="1"/>
    <col min="16" max="16" width="6.6640625" style="292" customWidth="1"/>
    <col min="17" max="17" width="24.109375" style="292" bestFit="1" customWidth="1"/>
    <col min="18" max="18" width="3.33203125" style="292" customWidth="1"/>
    <col min="19" max="19" width="24.109375" style="292" bestFit="1" customWidth="1"/>
    <col min="20" max="20" width="3.77734375" style="292" bestFit="1" customWidth="1"/>
    <col min="21" max="21" width="24.109375" style="292" bestFit="1" customWidth="1"/>
    <col min="22" max="22" width="3.33203125" style="292" customWidth="1"/>
    <col min="23" max="23" width="0.77734375" style="292" customWidth="1"/>
    <col min="24" max="16384" width="9" style="292"/>
  </cols>
  <sheetData>
    <row r="1" spans="1:23" x14ac:dyDescent="0.2">
      <c r="C1" s="292" t="s">
        <v>338</v>
      </c>
    </row>
    <row r="2" spans="1:23" x14ac:dyDescent="0.2">
      <c r="C2" s="292" t="s">
        <v>339</v>
      </c>
    </row>
    <row r="3" spans="1:23" x14ac:dyDescent="0.2">
      <c r="C3" s="292" t="s">
        <v>340</v>
      </c>
    </row>
    <row r="4" spans="1:23" x14ac:dyDescent="0.2">
      <c r="C4" s="292" t="s">
        <v>341</v>
      </c>
    </row>
    <row r="5" spans="1:23" x14ac:dyDescent="0.2">
      <c r="C5" s="292" t="s">
        <v>342</v>
      </c>
    </row>
    <row r="6" spans="1:23" x14ac:dyDescent="0.2">
      <c r="C6" s="292" t="s">
        <v>343</v>
      </c>
    </row>
    <row r="7" spans="1:23" x14ac:dyDescent="0.2">
      <c r="C7" s="292" t="s">
        <v>344</v>
      </c>
    </row>
    <row r="8" spans="1:23" s="289" customFormat="1" x14ac:dyDescent="0.2">
      <c r="A8" s="287"/>
      <c r="B8" s="288"/>
      <c r="D8" s="290"/>
      <c r="E8" s="290"/>
      <c r="F8" s="290"/>
      <c r="G8" s="290"/>
      <c r="H8" s="290"/>
      <c r="I8" s="290"/>
    </row>
    <row r="9" spans="1:23" ht="23.4" x14ac:dyDescent="0.2">
      <c r="C9" s="293" t="s">
        <v>417</v>
      </c>
      <c r="D9" s="293"/>
      <c r="E9" s="293"/>
      <c r="F9" s="293"/>
      <c r="G9" s="293"/>
      <c r="H9" s="293"/>
      <c r="I9" s="293"/>
      <c r="J9" s="293"/>
      <c r="K9" s="293"/>
      <c r="L9" s="293"/>
      <c r="M9" s="293"/>
      <c r="N9" s="293"/>
      <c r="O9" s="293"/>
      <c r="P9" s="293"/>
      <c r="Q9" s="293"/>
      <c r="R9" s="293"/>
      <c r="S9" s="293"/>
      <c r="T9" s="293"/>
      <c r="U9" s="293"/>
      <c r="V9" s="293"/>
      <c r="W9" s="294"/>
    </row>
    <row r="10" spans="1:23" ht="14.4" x14ac:dyDescent="0.2">
      <c r="C10" s="295" t="s">
        <v>404</v>
      </c>
      <c r="D10" s="295"/>
      <c r="E10" s="295"/>
      <c r="F10" s="295"/>
      <c r="G10" s="295"/>
      <c r="H10" s="295"/>
      <c r="I10" s="295"/>
      <c r="J10" s="295"/>
      <c r="K10" s="295"/>
      <c r="L10" s="295"/>
      <c r="M10" s="295"/>
      <c r="N10" s="295"/>
      <c r="O10" s="295"/>
      <c r="P10" s="295"/>
      <c r="Q10" s="295"/>
      <c r="R10" s="295"/>
      <c r="S10" s="295"/>
      <c r="T10" s="295"/>
      <c r="U10" s="295"/>
      <c r="V10" s="295"/>
      <c r="W10" s="294"/>
    </row>
    <row r="11" spans="1:23" ht="14.4" x14ac:dyDescent="0.2">
      <c r="C11" s="295" t="s">
        <v>405</v>
      </c>
      <c r="D11" s="295"/>
      <c r="E11" s="295"/>
      <c r="F11" s="295"/>
      <c r="G11" s="295"/>
      <c r="H11" s="295"/>
      <c r="I11" s="295"/>
      <c r="J11" s="295"/>
      <c r="K11" s="295"/>
      <c r="L11" s="295"/>
      <c r="M11" s="295"/>
      <c r="N11" s="295"/>
      <c r="O11" s="295"/>
      <c r="P11" s="295"/>
      <c r="Q11" s="295"/>
      <c r="R11" s="295"/>
      <c r="S11" s="295"/>
      <c r="T11" s="295"/>
      <c r="U11" s="295"/>
      <c r="V11" s="295"/>
      <c r="W11" s="294"/>
    </row>
    <row r="12" spans="1:23" ht="15.75" customHeight="1" thickBot="1" x14ac:dyDescent="0.25">
      <c r="F12" s="296"/>
      <c r="G12" s="296"/>
      <c r="H12" s="296"/>
      <c r="I12" s="296"/>
      <c r="J12" s="296"/>
      <c r="K12" s="296"/>
      <c r="L12" s="296"/>
      <c r="M12" s="296"/>
      <c r="N12" s="296"/>
      <c r="O12" s="296"/>
      <c r="P12" s="297"/>
      <c r="Q12" s="296"/>
      <c r="R12" s="297"/>
      <c r="S12" s="296"/>
      <c r="T12" s="296"/>
      <c r="U12" s="296"/>
      <c r="V12" s="427" t="s">
        <v>399</v>
      </c>
      <c r="W12" s="294"/>
    </row>
    <row r="13" spans="1:23" ht="13.8" thickBot="1" x14ac:dyDescent="0.25">
      <c r="A13" s="291" t="s">
        <v>315</v>
      </c>
      <c r="C13" s="298" t="s">
        <v>0</v>
      </c>
      <c r="D13" s="299"/>
      <c r="E13" s="299"/>
      <c r="F13" s="299"/>
      <c r="G13" s="299"/>
      <c r="H13" s="299"/>
      <c r="I13" s="299"/>
      <c r="J13" s="299"/>
      <c r="K13" s="299"/>
      <c r="L13" s="299"/>
      <c r="M13" s="299"/>
      <c r="N13" s="299"/>
      <c r="O13" s="299"/>
      <c r="P13" s="300"/>
      <c r="Q13" s="301" t="s">
        <v>317</v>
      </c>
      <c r="R13" s="302"/>
      <c r="S13" s="303"/>
      <c r="T13" s="303"/>
      <c r="U13" s="303"/>
      <c r="V13" s="303"/>
    </row>
    <row r="14" spans="1:23" x14ac:dyDescent="0.2">
      <c r="A14" s="291" t="s">
        <v>136</v>
      </c>
      <c r="C14" s="305"/>
      <c r="D14" s="306"/>
      <c r="E14" s="307" t="s">
        <v>137</v>
      </c>
      <c r="F14" s="307"/>
      <c r="G14" s="307"/>
      <c r="H14" s="307"/>
      <c r="I14" s="306"/>
      <c r="J14" s="307"/>
      <c r="K14" s="307"/>
      <c r="L14" s="307"/>
      <c r="M14" s="307"/>
      <c r="N14" s="306"/>
      <c r="O14" s="306"/>
      <c r="P14" s="306"/>
      <c r="Q14" s="308">
        <v>3041642</v>
      </c>
      <c r="R14" s="309" t="s">
        <v>409</v>
      </c>
      <c r="S14" s="304"/>
      <c r="T14" s="304"/>
      <c r="U14" s="304"/>
      <c r="V14" s="304"/>
    </row>
    <row r="15" spans="1:23" x14ac:dyDescent="0.2">
      <c r="A15" s="291" t="s">
        <v>138</v>
      </c>
      <c r="C15" s="310"/>
      <c r="D15" s="311"/>
      <c r="E15" s="311"/>
      <c r="F15" s="26" t="s">
        <v>139</v>
      </c>
      <c r="G15" s="26"/>
      <c r="H15" s="26"/>
      <c r="I15" s="26"/>
      <c r="J15" s="26"/>
      <c r="K15" s="26"/>
      <c r="L15" s="26"/>
      <c r="M15" s="26"/>
      <c r="N15" s="311"/>
      <c r="O15" s="311"/>
      <c r="P15" s="311"/>
      <c r="Q15" s="312">
        <v>2114556</v>
      </c>
      <c r="R15" s="313" t="s">
        <v>409</v>
      </c>
      <c r="S15" s="304"/>
      <c r="T15" s="304"/>
      <c r="U15" s="304"/>
      <c r="V15" s="304"/>
    </row>
    <row r="16" spans="1:23" x14ac:dyDescent="0.2">
      <c r="A16" s="291" t="s">
        <v>140</v>
      </c>
      <c r="C16" s="310"/>
      <c r="D16" s="311"/>
      <c r="E16" s="311"/>
      <c r="F16" s="26"/>
      <c r="G16" s="26" t="s">
        <v>141</v>
      </c>
      <c r="H16" s="26"/>
      <c r="I16" s="26"/>
      <c r="J16" s="26"/>
      <c r="K16" s="26"/>
      <c r="L16" s="26"/>
      <c r="M16" s="26"/>
      <c r="N16" s="311"/>
      <c r="O16" s="311"/>
      <c r="P16" s="311"/>
      <c r="Q16" s="312">
        <v>530427</v>
      </c>
      <c r="R16" s="313" t="s">
        <v>398</v>
      </c>
      <c r="S16" s="304"/>
      <c r="T16" s="304" t="s">
        <v>77</v>
      </c>
      <c r="U16" s="304"/>
      <c r="V16" s="304"/>
    </row>
    <row r="17" spans="1:22" x14ac:dyDescent="0.2">
      <c r="A17" s="291" t="s">
        <v>142</v>
      </c>
      <c r="C17" s="310"/>
      <c r="D17" s="311"/>
      <c r="E17" s="311"/>
      <c r="F17" s="26"/>
      <c r="G17" s="26"/>
      <c r="H17" s="26" t="s">
        <v>143</v>
      </c>
      <c r="I17" s="26"/>
      <c r="J17" s="26"/>
      <c r="K17" s="26"/>
      <c r="L17" s="26"/>
      <c r="M17" s="26"/>
      <c r="N17" s="311"/>
      <c r="O17" s="311"/>
      <c r="P17" s="311"/>
      <c r="Q17" s="312">
        <v>442749</v>
      </c>
      <c r="R17" s="313" t="s">
        <v>398</v>
      </c>
      <c r="S17" s="304"/>
      <c r="T17" s="304"/>
      <c r="U17" s="304"/>
      <c r="V17" s="304"/>
    </row>
    <row r="18" spans="1:22" x14ac:dyDescent="0.2">
      <c r="A18" s="291" t="s">
        <v>144</v>
      </c>
      <c r="C18" s="310"/>
      <c r="D18" s="311"/>
      <c r="E18" s="311"/>
      <c r="F18" s="26"/>
      <c r="G18" s="26"/>
      <c r="H18" s="26" t="s">
        <v>145</v>
      </c>
      <c r="I18" s="26"/>
      <c r="J18" s="26"/>
      <c r="K18" s="26"/>
      <c r="L18" s="26"/>
      <c r="M18" s="26"/>
      <c r="N18" s="311"/>
      <c r="O18" s="311"/>
      <c r="P18" s="311"/>
      <c r="Q18" s="312">
        <v>38025</v>
      </c>
      <c r="R18" s="313" t="s">
        <v>398</v>
      </c>
      <c r="S18" s="304"/>
      <c r="T18" s="304"/>
      <c r="U18" s="304"/>
      <c r="V18" s="304"/>
    </row>
    <row r="19" spans="1:22" x14ac:dyDescent="0.2">
      <c r="A19" s="291" t="s">
        <v>146</v>
      </c>
      <c r="C19" s="310"/>
      <c r="D19" s="311"/>
      <c r="E19" s="311"/>
      <c r="F19" s="26"/>
      <c r="G19" s="26"/>
      <c r="H19" s="26" t="s">
        <v>147</v>
      </c>
      <c r="I19" s="26"/>
      <c r="J19" s="26"/>
      <c r="K19" s="26"/>
      <c r="L19" s="26"/>
      <c r="M19" s="26"/>
      <c r="N19" s="311"/>
      <c r="O19" s="311"/>
      <c r="P19" s="311"/>
      <c r="Q19" s="312" t="s">
        <v>11</v>
      </c>
      <c r="R19" s="313" t="s">
        <v>398</v>
      </c>
      <c r="S19" s="304"/>
      <c r="T19" s="304"/>
      <c r="U19" s="304"/>
      <c r="V19" s="304"/>
    </row>
    <row r="20" spans="1:22" x14ac:dyDescent="0.2">
      <c r="A20" s="291" t="s">
        <v>148</v>
      </c>
      <c r="C20" s="310"/>
      <c r="D20" s="311"/>
      <c r="E20" s="311"/>
      <c r="F20" s="26"/>
      <c r="G20" s="26"/>
      <c r="H20" s="26" t="s">
        <v>35</v>
      </c>
      <c r="I20" s="26"/>
      <c r="J20" s="26"/>
      <c r="K20" s="26"/>
      <c r="L20" s="26"/>
      <c r="M20" s="26"/>
      <c r="N20" s="311"/>
      <c r="O20" s="311"/>
      <c r="P20" s="311"/>
      <c r="Q20" s="312">
        <v>49653</v>
      </c>
      <c r="R20" s="313" t="s">
        <v>398</v>
      </c>
      <c r="S20" s="304"/>
      <c r="T20" s="304"/>
      <c r="U20" s="304"/>
      <c r="V20" s="304"/>
    </row>
    <row r="21" spans="1:22" x14ac:dyDescent="0.2">
      <c r="A21" s="291" t="s">
        <v>149</v>
      </c>
      <c r="C21" s="310"/>
      <c r="D21" s="311"/>
      <c r="E21" s="311"/>
      <c r="F21" s="26"/>
      <c r="G21" s="26" t="s">
        <v>150</v>
      </c>
      <c r="H21" s="26"/>
      <c r="I21" s="26"/>
      <c r="J21" s="26"/>
      <c r="K21" s="26"/>
      <c r="L21" s="26"/>
      <c r="M21" s="26"/>
      <c r="N21" s="311"/>
      <c r="O21" s="311"/>
      <c r="P21" s="311"/>
      <c r="Q21" s="312">
        <v>1538904</v>
      </c>
      <c r="R21" s="313" t="s">
        <v>409</v>
      </c>
      <c r="S21" s="304"/>
      <c r="T21" s="304"/>
      <c r="U21" s="304"/>
      <c r="V21" s="304"/>
    </row>
    <row r="22" spans="1:22" x14ac:dyDescent="0.2">
      <c r="A22" s="291" t="s">
        <v>151</v>
      </c>
      <c r="C22" s="310"/>
      <c r="D22" s="311"/>
      <c r="E22" s="311"/>
      <c r="F22" s="26"/>
      <c r="G22" s="26"/>
      <c r="H22" s="26" t="s">
        <v>152</v>
      </c>
      <c r="I22" s="26"/>
      <c r="J22" s="26"/>
      <c r="K22" s="26"/>
      <c r="L22" s="26"/>
      <c r="M22" s="26"/>
      <c r="N22" s="311"/>
      <c r="O22" s="311"/>
      <c r="P22" s="311"/>
      <c r="Q22" s="312">
        <v>653742</v>
      </c>
      <c r="R22" s="313" t="s">
        <v>398</v>
      </c>
      <c r="S22" s="304"/>
      <c r="T22" s="304"/>
      <c r="U22" s="304"/>
      <c r="V22" s="304"/>
    </row>
    <row r="23" spans="1:22" x14ac:dyDescent="0.2">
      <c r="A23" s="291" t="s">
        <v>153</v>
      </c>
      <c r="C23" s="310"/>
      <c r="D23" s="311"/>
      <c r="E23" s="311"/>
      <c r="F23" s="26"/>
      <c r="G23" s="26"/>
      <c r="H23" s="26" t="s">
        <v>154</v>
      </c>
      <c r="I23" s="26"/>
      <c r="J23" s="26"/>
      <c r="K23" s="26"/>
      <c r="L23" s="26"/>
      <c r="M23" s="26"/>
      <c r="N23" s="311"/>
      <c r="O23" s="311"/>
      <c r="P23" s="311"/>
      <c r="Q23" s="312">
        <v>137120</v>
      </c>
      <c r="R23" s="313" t="s">
        <v>398</v>
      </c>
      <c r="S23" s="304"/>
      <c r="T23" s="304"/>
      <c r="U23" s="304"/>
      <c r="V23" s="304"/>
    </row>
    <row r="24" spans="1:22" x14ac:dyDescent="0.2">
      <c r="A24" s="291" t="s">
        <v>155</v>
      </c>
      <c r="C24" s="310"/>
      <c r="D24" s="311"/>
      <c r="E24" s="311"/>
      <c r="F24" s="26"/>
      <c r="G24" s="26"/>
      <c r="H24" s="26" t="s">
        <v>156</v>
      </c>
      <c r="I24" s="26"/>
      <c r="J24" s="26"/>
      <c r="K24" s="26"/>
      <c r="L24" s="26"/>
      <c r="M24" s="26"/>
      <c r="N24" s="311"/>
      <c r="O24" s="311"/>
      <c r="P24" s="311"/>
      <c r="Q24" s="312">
        <v>745335</v>
      </c>
      <c r="R24" s="313" t="s">
        <v>398</v>
      </c>
      <c r="S24" s="304"/>
      <c r="T24" s="304"/>
      <c r="U24" s="304"/>
      <c r="V24" s="304"/>
    </row>
    <row r="25" spans="1:22" x14ac:dyDescent="0.2">
      <c r="A25" s="291" t="s">
        <v>157</v>
      </c>
      <c r="C25" s="310"/>
      <c r="D25" s="311"/>
      <c r="E25" s="311"/>
      <c r="F25" s="26"/>
      <c r="G25" s="26"/>
      <c r="H25" s="26" t="s">
        <v>35</v>
      </c>
      <c r="I25" s="26"/>
      <c r="J25" s="26"/>
      <c r="K25" s="26"/>
      <c r="L25" s="26"/>
      <c r="M25" s="26"/>
      <c r="N25" s="311"/>
      <c r="O25" s="311"/>
      <c r="P25" s="311"/>
      <c r="Q25" s="312">
        <v>2708</v>
      </c>
      <c r="R25" s="313" t="s">
        <v>398</v>
      </c>
      <c r="S25" s="304"/>
      <c r="T25" s="304"/>
      <c r="U25" s="304"/>
      <c r="V25" s="304"/>
    </row>
    <row r="26" spans="1:22" x14ac:dyDescent="0.2">
      <c r="A26" s="291" t="s">
        <v>158</v>
      </c>
      <c r="C26" s="310"/>
      <c r="D26" s="311"/>
      <c r="E26" s="311"/>
      <c r="F26" s="26"/>
      <c r="G26" s="26" t="s">
        <v>159</v>
      </c>
      <c r="H26" s="26"/>
      <c r="I26" s="26"/>
      <c r="J26" s="26"/>
      <c r="K26" s="26"/>
      <c r="L26" s="26"/>
      <c r="M26" s="26"/>
      <c r="N26" s="311"/>
      <c r="O26" s="311"/>
      <c r="P26" s="311"/>
      <c r="Q26" s="312">
        <v>45224</v>
      </c>
      <c r="R26" s="313" t="s">
        <v>409</v>
      </c>
      <c r="S26" s="304"/>
      <c r="T26" s="304"/>
      <c r="U26" s="304"/>
      <c r="V26" s="304"/>
    </row>
    <row r="27" spans="1:22" x14ac:dyDescent="0.2">
      <c r="A27" s="291" t="s">
        <v>160</v>
      </c>
      <c r="C27" s="310"/>
      <c r="D27" s="311"/>
      <c r="E27" s="311"/>
      <c r="F27" s="26"/>
      <c r="G27" s="26"/>
      <c r="H27" s="311" t="s">
        <v>161</v>
      </c>
      <c r="I27" s="311"/>
      <c r="J27" s="26"/>
      <c r="K27" s="311"/>
      <c r="L27" s="26"/>
      <c r="M27" s="26"/>
      <c r="N27" s="311"/>
      <c r="O27" s="311"/>
      <c r="P27" s="311"/>
      <c r="Q27" s="312">
        <v>39373</v>
      </c>
      <c r="R27" s="313" t="s">
        <v>398</v>
      </c>
      <c r="S27" s="304"/>
      <c r="T27" s="304"/>
      <c r="U27" s="304"/>
      <c r="V27" s="304"/>
    </row>
    <row r="28" spans="1:22" x14ac:dyDescent="0.2">
      <c r="A28" s="291" t="s">
        <v>162</v>
      </c>
      <c r="C28" s="310"/>
      <c r="D28" s="311"/>
      <c r="E28" s="311"/>
      <c r="F28" s="26"/>
      <c r="G28" s="26"/>
      <c r="H28" s="26" t="s">
        <v>163</v>
      </c>
      <c r="I28" s="26"/>
      <c r="J28" s="26"/>
      <c r="K28" s="26"/>
      <c r="L28" s="26"/>
      <c r="M28" s="26"/>
      <c r="N28" s="311"/>
      <c r="O28" s="311"/>
      <c r="P28" s="311"/>
      <c r="Q28" s="312">
        <v>837</v>
      </c>
      <c r="R28" s="313" t="s">
        <v>398</v>
      </c>
      <c r="S28" s="304"/>
      <c r="T28" s="304"/>
      <c r="U28" s="304"/>
      <c r="V28" s="304"/>
    </row>
    <row r="29" spans="1:22" x14ac:dyDescent="0.2">
      <c r="A29" s="291" t="s">
        <v>164</v>
      </c>
      <c r="C29" s="310"/>
      <c r="D29" s="311"/>
      <c r="E29" s="311"/>
      <c r="F29" s="26"/>
      <c r="G29" s="26"/>
      <c r="H29" s="26" t="s">
        <v>35</v>
      </c>
      <c r="I29" s="26"/>
      <c r="J29" s="26"/>
      <c r="K29" s="26"/>
      <c r="L29" s="26"/>
      <c r="M29" s="26"/>
      <c r="N29" s="311"/>
      <c r="O29" s="311"/>
      <c r="P29" s="311"/>
      <c r="Q29" s="312">
        <v>5015</v>
      </c>
      <c r="R29" s="313" t="s">
        <v>398</v>
      </c>
      <c r="S29" s="304"/>
      <c r="T29" s="304"/>
      <c r="U29" s="304"/>
      <c r="V29" s="304"/>
    </row>
    <row r="30" spans="1:22" x14ac:dyDescent="0.2">
      <c r="A30" s="291" t="s">
        <v>165</v>
      </c>
      <c r="C30" s="310"/>
      <c r="D30" s="311"/>
      <c r="E30" s="311"/>
      <c r="F30" s="311" t="s">
        <v>166</v>
      </c>
      <c r="G30" s="311"/>
      <c r="H30" s="26"/>
      <c r="I30" s="311"/>
      <c r="J30" s="26"/>
      <c r="K30" s="26"/>
      <c r="L30" s="26"/>
      <c r="M30" s="26"/>
      <c r="N30" s="311"/>
      <c r="O30" s="311"/>
      <c r="P30" s="311"/>
      <c r="Q30" s="312">
        <v>927087</v>
      </c>
      <c r="R30" s="313" t="s">
        <v>409</v>
      </c>
      <c r="S30" s="304"/>
      <c r="T30" s="304"/>
      <c r="U30" s="304"/>
      <c r="V30" s="304"/>
    </row>
    <row r="31" spans="1:22" x14ac:dyDescent="0.2">
      <c r="A31" s="291" t="s">
        <v>167</v>
      </c>
      <c r="C31" s="310"/>
      <c r="D31" s="311"/>
      <c r="E31" s="311"/>
      <c r="F31" s="26"/>
      <c r="G31" s="26" t="s">
        <v>168</v>
      </c>
      <c r="H31" s="26"/>
      <c r="I31" s="311"/>
      <c r="J31" s="26"/>
      <c r="K31" s="26"/>
      <c r="L31" s="26"/>
      <c r="M31" s="26"/>
      <c r="N31" s="311"/>
      <c r="O31" s="311"/>
      <c r="P31" s="311"/>
      <c r="Q31" s="312">
        <v>540225</v>
      </c>
      <c r="R31" s="313" t="s">
        <v>398</v>
      </c>
      <c r="S31" s="304"/>
      <c r="T31" s="304"/>
      <c r="U31" s="304"/>
      <c r="V31" s="304"/>
    </row>
    <row r="32" spans="1:22" x14ac:dyDescent="0.2">
      <c r="A32" s="291" t="s">
        <v>169</v>
      </c>
      <c r="C32" s="310"/>
      <c r="D32" s="311"/>
      <c r="E32" s="311"/>
      <c r="F32" s="26"/>
      <c r="G32" s="26" t="s">
        <v>170</v>
      </c>
      <c r="H32" s="26"/>
      <c r="I32" s="311"/>
      <c r="J32" s="26"/>
      <c r="K32" s="26"/>
      <c r="L32" s="26"/>
      <c r="M32" s="26"/>
      <c r="N32" s="311"/>
      <c r="O32" s="311"/>
      <c r="P32" s="311"/>
      <c r="Q32" s="312">
        <v>64915</v>
      </c>
      <c r="R32" s="313" t="s">
        <v>398</v>
      </c>
      <c r="S32" s="304"/>
      <c r="T32" s="304"/>
      <c r="U32" s="304"/>
      <c r="V32" s="304"/>
    </row>
    <row r="33" spans="1:22" x14ac:dyDescent="0.2">
      <c r="A33" s="291" t="s">
        <v>171</v>
      </c>
      <c r="C33" s="310"/>
      <c r="D33" s="311"/>
      <c r="E33" s="311"/>
      <c r="F33" s="26"/>
      <c r="G33" s="26" t="s">
        <v>172</v>
      </c>
      <c r="H33" s="26"/>
      <c r="I33" s="311"/>
      <c r="J33" s="26"/>
      <c r="K33" s="26"/>
      <c r="L33" s="26"/>
      <c r="M33" s="26"/>
      <c r="N33" s="311"/>
      <c r="O33" s="311"/>
      <c r="P33" s="311"/>
      <c r="Q33" s="312">
        <v>316139</v>
      </c>
      <c r="R33" s="313" t="s">
        <v>398</v>
      </c>
      <c r="S33" s="304"/>
      <c r="T33" s="304"/>
      <c r="U33" s="304"/>
      <c r="V33" s="304"/>
    </row>
    <row r="34" spans="1:22" x14ac:dyDescent="0.2">
      <c r="A34" s="291" t="s">
        <v>173</v>
      </c>
      <c r="C34" s="310"/>
      <c r="D34" s="311"/>
      <c r="E34" s="311"/>
      <c r="F34" s="26"/>
      <c r="G34" s="26" t="s">
        <v>35</v>
      </c>
      <c r="H34" s="26"/>
      <c r="I34" s="26"/>
      <c r="J34" s="26"/>
      <c r="K34" s="26"/>
      <c r="L34" s="26"/>
      <c r="M34" s="26"/>
      <c r="N34" s="311"/>
      <c r="O34" s="311"/>
      <c r="P34" s="311"/>
      <c r="Q34" s="312">
        <v>5807</v>
      </c>
      <c r="R34" s="313" t="s">
        <v>398</v>
      </c>
      <c r="S34" s="304"/>
      <c r="T34" s="304"/>
      <c r="U34" s="304"/>
      <c r="V34" s="304"/>
    </row>
    <row r="35" spans="1:22" x14ac:dyDescent="0.2">
      <c r="A35" s="291" t="s">
        <v>174</v>
      </c>
      <c r="C35" s="310"/>
      <c r="D35" s="311"/>
      <c r="E35" s="26" t="s">
        <v>175</v>
      </c>
      <c r="F35" s="26"/>
      <c r="G35" s="26"/>
      <c r="H35" s="26"/>
      <c r="I35" s="26"/>
      <c r="J35" s="26"/>
      <c r="K35" s="26"/>
      <c r="L35" s="311"/>
      <c r="M35" s="311"/>
      <c r="N35" s="311"/>
      <c r="O35" s="314"/>
      <c r="P35" s="315"/>
      <c r="Q35" s="312">
        <v>226562</v>
      </c>
      <c r="R35" s="313" t="s">
        <v>398</v>
      </c>
      <c r="S35" s="304"/>
      <c r="T35" s="304"/>
      <c r="U35" s="304"/>
      <c r="V35" s="304"/>
    </row>
    <row r="36" spans="1:22" x14ac:dyDescent="0.2">
      <c r="A36" s="291" t="s">
        <v>176</v>
      </c>
      <c r="C36" s="310"/>
      <c r="D36" s="311"/>
      <c r="E36" s="311"/>
      <c r="F36" s="26" t="s">
        <v>177</v>
      </c>
      <c r="G36" s="26"/>
      <c r="H36" s="26"/>
      <c r="I36" s="26"/>
      <c r="J36" s="26"/>
      <c r="K36" s="26"/>
      <c r="L36" s="311"/>
      <c r="M36" s="311"/>
      <c r="N36" s="311"/>
      <c r="O36" s="314"/>
      <c r="P36" s="315"/>
      <c r="Q36" s="312">
        <v>47900</v>
      </c>
      <c r="R36" s="313" t="s">
        <v>398</v>
      </c>
      <c r="S36" s="304"/>
      <c r="T36" s="304"/>
      <c r="U36" s="304"/>
      <c r="V36" s="304"/>
    </row>
    <row r="37" spans="1:22" x14ac:dyDescent="0.2">
      <c r="A37" s="291" t="s">
        <v>178</v>
      </c>
      <c r="C37" s="310"/>
      <c r="D37" s="311"/>
      <c r="E37" s="311"/>
      <c r="F37" s="26" t="s">
        <v>35</v>
      </c>
      <c r="G37" s="26"/>
      <c r="H37" s="311"/>
      <c r="I37" s="26"/>
      <c r="J37" s="26"/>
      <c r="K37" s="26"/>
      <c r="L37" s="311"/>
      <c r="M37" s="311"/>
      <c r="N37" s="311"/>
      <c r="O37" s="314"/>
      <c r="P37" s="315"/>
      <c r="Q37" s="316">
        <v>178662</v>
      </c>
      <c r="R37" s="317" t="s">
        <v>398</v>
      </c>
      <c r="S37" s="310"/>
      <c r="T37" s="311"/>
      <c r="U37" s="311"/>
      <c r="V37" s="311"/>
    </row>
    <row r="38" spans="1:22" x14ac:dyDescent="0.2">
      <c r="A38" s="291" t="s">
        <v>134</v>
      </c>
      <c r="C38" s="318"/>
      <c r="D38" s="319" t="s">
        <v>135</v>
      </c>
      <c r="E38" s="319"/>
      <c r="F38" s="320"/>
      <c r="G38" s="320"/>
      <c r="H38" s="319"/>
      <c r="I38" s="320"/>
      <c r="J38" s="320"/>
      <c r="K38" s="320"/>
      <c r="L38" s="319"/>
      <c r="M38" s="319"/>
      <c r="N38" s="319"/>
      <c r="O38" s="321"/>
      <c r="P38" s="321"/>
      <c r="Q38" s="322">
        <v>-2815080</v>
      </c>
      <c r="R38" s="323" t="s">
        <v>398</v>
      </c>
      <c r="S38" s="311"/>
      <c r="T38" s="311"/>
      <c r="U38" s="311"/>
      <c r="V38" s="311"/>
    </row>
    <row r="39" spans="1:22" x14ac:dyDescent="0.2">
      <c r="A39" s="291" t="s">
        <v>181</v>
      </c>
      <c r="C39" s="310"/>
      <c r="D39" s="311"/>
      <c r="E39" s="26" t="s">
        <v>182</v>
      </c>
      <c r="F39" s="26"/>
      <c r="G39" s="26"/>
      <c r="H39" s="311"/>
      <c r="I39" s="26"/>
      <c r="J39" s="26"/>
      <c r="K39" s="26"/>
      <c r="L39" s="311"/>
      <c r="M39" s="311"/>
      <c r="N39" s="311"/>
      <c r="O39" s="324"/>
      <c r="P39" s="324"/>
      <c r="Q39" s="312">
        <v>956</v>
      </c>
      <c r="R39" s="325" t="s">
        <v>398</v>
      </c>
      <c r="S39" s="311"/>
      <c r="T39" s="311"/>
      <c r="U39" s="311"/>
      <c r="V39" s="311"/>
    </row>
    <row r="40" spans="1:22" x14ac:dyDescent="0.2">
      <c r="A40" s="291" t="s">
        <v>183</v>
      </c>
      <c r="C40" s="310"/>
      <c r="D40" s="311"/>
      <c r="E40" s="26"/>
      <c r="F40" s="26" t="s">
        <v>184</v>
      </c>
      <c r="G40" s="26"/>
      <c r="H40" s="311"/>
      <c r="I40" s="26"/>
      <c r="J40" s="26"/>
      <c r="K40" s="26"/>
      <c r="L40" s="311"/>
      <c r="M40" s="311"/>
      <c r="N40" s="311"/>
      <c r="O40" s="324"/>
      <c r="P40" s="324"/>
      <c r="Q40" s="312" t="s">
        <v>11</v>
      </c>
      <c r="R40" s="313" t="s">
        <v>398</v>
      </c>
      <c r="S40" s="311"/>
      <c r="T40" s="311"/>
      <c r="U40" s="311"/>
      <c r="V40" s="311"/>
    </row>
    <row r="41" spans="1:22" x14ac:dyDescent="0.2">
      <c r="A41" s="291" t="s">
        <v>185</v>
      </c>
      <c r="C41" s="310"/>
      <c r="D41" s="311"/>
      <c r="E41" s="311"/>
      <c r="F41" s="311" t="s">
        <v>186</v>
      </c>
      <c r="G41" s="311"/>
      <c r="H41" s="26"/>
      <c r="I41" s="311"/>
      <c r="J41" s="26"/>
      <c r="K41" s="26"/>
      <c r="L41" s="26"/>
      <c r="M41" s="26"/>
      <c r="N41" s="311"/>
      <c r="O41" s="311"/>
      <c r="P41" s="311"/>
      <c r="Q41" s="312">
        <v>956</v>
      </c>
      <c r="R41" s="313" t="s">
        <v>398</v>
      </c>
      <c r="S41" s="304"/>
      <c r="T41" s="304"/>
      <c r="U41" s="304"/>
      <c r="V41" s="304"/>
    </row>
    <row r="42" spans="1:22" x14ac:dyDescent="0.2">
      <c r="A42" s="291" t="s">
        <v>187</v>
      </c>
      <c r="C42" s="310"/>
      <c r="D42" s="311"/>
      <c r="E42" s="311"/>
      <c r="F42" s="26" t="s">
        <v>188</v>
      </c>
      <c r="G42" s="26"/>
      <c r="H42" s="26"/>
      <c r="I42" s="26"/>
      <c r="J42" s="26"/>
      <c r="K42" s="26"/>
      <c r="L42" s="26"/>
      <c r="M42" s="26"/>
      <c r="N42" s="311"/>
      <c r="O42" s="311"/>
      <c r="P42" s="311"/>
      <c r="Q42" s="312" t="s">
        <v>11</v>
      </c>
      <c r="R42" s="313" t="s">
        <v>398</v>
      </c>
      <c r="S42" s="304"/>
      <c r="T42" s="304"/>
      <c r="U42" s="304"/>
      <c r="V42" s="304"/>
    </row>
    <row r="43" spans="1:22" x14ac:dyDescent="0.2">
      <c r="A43" s="291" t="s">
        <v>189</v>
      </c>
      <c r="C43" s="310"/>
      <c r="D43" s="311"/>
      <c r="E43" s="311"/>
      <c r="F43" s="26" t="s">
        <v>190</v>
      </c>
      <c r="G43" s="26"/>
      <c r="H43" s="26"/>
      <c r="I43" s="26"/>
      <c r="J43" s="26"/>
      <c r="K43" s="26"/>
      <c r="L43" s="26"/>
      <c r="M43" s="26"/>
      <c r="N43" s="311"/>
      <c r="O43" s="311"/>
      <c r="P43" s="311"/>
      <c r="Q43" s="312" t="s">
        <v>11</v>
      </c>
      <c r="R43" s="313" t="s">
        <v>398</v>
      </c>
      <c r="S43" s="304"/>
      <c r="T43" s="304"/>
      <c r="U43" s="304"/>
      <c r="V43" s="304"/>
    </row>
    <row r="44" spans="1:22" x14ac:dyDescent="0.2">
      <c r="A44" s="291" t="s">
        <v>191</v>
      </c>
      <c r="C44" s="310"/>
      <c r="D44" s="311"/>
      <c r="E44" s="311"/>
      <c r="F44" s="26" t="s">
        <v>35</v>
      </c>
      <c r="G44" s="26"/>
      <c r="H44" s="26"/>
      <c r="I44" s="26"/>
      <c r="J44" s="26"/>
      <c r="K44" s="26"/>
      <c r="L44" s="26"/>
      <c r="M44" s="26"/>
      <c r="N44" s="311"/>
      <c r="O44" s="311"/>
      <c r="P44" s="311"/>
      <c r="Q44" s="312" t="s">
        <v>11</v>
      </c>
      <c r="R44" s="313" t="s">
        <v>398</v>
      </c>
      <c r="S44" s="304"/>
      <c r="T44" s="304"/>
      <c r="U44" s="304"/>
      <c r="V44" s="304"/>
    </row>
    <row r="45" spans="1:22" ht="13.8" thickBot="1" x14ac:dyDescent="0.25">
      <c r="A45" s="291" t="s">
        <v>192</v>
      </c>
      <c r="C45" s="310"/>
      <c r="D45" s="311"/>
      <c r="E45" s="26" t="s">
        <v>193</v>
      </c>
      <c r="F45" s="26"/>
      <c r="G45" s="26"/>
      <c r="H45" s="26"/>
      <c r="I45" s="26"/>
      <c r="J45" s="26"/>
      <c r="K45" s="26"/>
      <c r="L45" s="26"/>
      <c r="M45" s="26"/>
      <c r="N45" s="311"/>
      <c r="O45" s="311"/>
      <c r="P45" s="311"/>
      <c r="Q45" s="312">
        <v>2756</v>
      </c>
      <c r="R45" s="325" t="s">
        <v>398</v>
      </c>
      <c r="S45" s="304"/>
      <c r="T45" s="304"/>
      <c r="U45" s="304"/>
      <c r="V45" s="304"/>
    </row>
    <row r="46" spans="1:22" x14ac:dyDescent="0.2">
      <c r="A46" s="291" t="s">
        <v>194</v>
      </c>
      <c r="C46" s="310"/>
      <c r="D46" s="311"/>
      <c r="E46" s="311"/>
      <c r="F46" s="26" t="s">
        <v>195</v>
      </c>
      <c r="G46" s="26"/>
      <c r="H46" s="26"/>
      <c r="I46" s="26"/>
      <c r="J46" s="26"/>
      <c r="K46" s="26"/>
      <c r="L46" s="311"/>
      <c r="M46" s="311"/>
      <c r="N46" s="311"/>
      <c r="O46" s="314"/>
      <c r="P46" s="315"/>
      <c r="Q46" s="312">
        <v>2756</v>
      </c>
      <c r="R46" s="313" t="s">
        <v>398</v>
      </c>
      <c r="S46" s="326" t="s">
        <v>317</v>
      </c>
      <c r="T46" s="327"/>
      <c r="U46" s="327"/>
      <c r="V46" s="328"/>
    </row>
    <row r="47" spans="1:22" ht="13.8" thickBot="1" x14ac:dyDescent="0.25">
      <c r="A47" s="291" t="s">
        <v>196</v>
      </c>
      <c r="C47" s="329"/>
      <c r="D47" s="330"/>
      <c r="E47" s="330"/>
      <c r="F47" s="331" t="s">
        <v>35</v>
      </c>
      <c r="G47" s="331"/>
      <c r="H47" s="331"/>
      <c r="I47" s="331"/>
      <c r="J47" s="331"/>
      <c r="K47" s="331"/>
      <c r="L47" s="330"/>
      <c r="M47" s="330"/>
      <c r="N47" s="330"/>
      <c r="O47" s="332"/>
      <c r="P47" s="333"/>
      <c r="Q47" s="312" t="s">
        <v>11</v>
      </c>
      <c r="R47" s="313" t="s">
        <v>398</v>
      </c>
      <c r="S47" s="334" t="s">
        <v>130</v>
      </c>
      <c r="T47" s="335"/>
      <c r="U47" s="336" t="s">
        <v>132</v>
      </c>
      <c r="V47" s="337"/>
    </row>
    <row r="48" spans="1:22" x14ac:dyDescent="0.2">
      <c r="A48" s="291" t="s">
        <v>199</v>
      </c>
      <c r="C48" s="318"/>
      <c r="D48" s="319" t="s">
        <v>180</v>
      </c>
      <c r="E48" s="319"/>
      <c r="F48" s="320"/>
      <c r="G48" s="320"/>
      <c r="H48" s="320"/>
      <c r="I48" s="320"/>
      <c r="J48" s="320"/>
      <c r="K48" s="320"/>
      <c r="L48" s="320"/>
      <c r="M48" s="320"/>
      <c r="N48" s="319"/>
      <c r="O48" s="319"/>
      <c r="P48" s="319"/>
      <c r="Q48" s="322">
        <v>-2813280</v>
      </c>
      <c r="R48" s="338" t="s">
        <v>398</v>
      </c>
      <c r="S48" s="339"/>
      <c r="T48" s="340"/>
      <c r="U48" s="341">
        <v>-2813280</v>
      </c>
      <c r="V48" s="425" t="s">
        <v>398</v>
      </c>
    </row>
    <row r="49" spans="1:22" x14ac:dyDescent="0.2">
      <c r="A49" s="291" t="s">
        <v>201</v>
      </c>
      <c r="C49" s="310"/>
      <c r="D49" s="311" t="s">
        <v>202</v>
      </c>
      <c r="E49" s="311"/>
      <c r="F49" s="311"/>
      <c r="G49" s="311"/>
      <c r="H49" s="311"/>
      <c r="I49" s="311"/>
      <c r="J49" s="311"/>
      <c r="K49" s="311"/>
      <c r="L49" s="311"/>
      <c r="M49" s="26"/>
      <c r="N49" s="311"/>
      <c r="O49" s="311"/>
      <c r="P49" s="342"/>
      <c r="Q49" s="343">
        <v>2586865</v>
      </c>
      <c r="R49" s="344" t="s">
        <v>398</v>
      </c>
      <c r="S49" s="345"/>
      <c r="T49" s="346"/>
      <c r="U49" s="347">
        <v>2586865</v>
      </c>
      <c r="V49" s="348" t="s">
        <v>398</v>
      </c>
    </row>
    <row r="50" spans="1:22" x14ac:dyDescent="0.2">
      <c r="A50" s="291" t="s">
        <v>203</v>
      </c>
      <c r="C50" s="310"/>
      <c r="D50" s="311"/>
      <c r="E50" s="311" t="s">
        <v>204</v>
      </c>
      <c r="F50" s="311"/>
      <c r="G50" s="144"/>
      <c r="H50" s="144"/>
      <c r="I50" s="144"/>
      <c r="J50" s="144"/>
      <c r="K50" s="144"/>
      <c r="L50" s="311"/>
      <c r="M50" s="26"/>
      <c r="N50" s="311"/>
      <c r="O50" s="311"/>
      <c r="P50" s="342"/>
      <c r="Q50" s="347">
        <v>2059227</v>
      </c>
      <c r="R50" s="348" t="s">
        <v>398</v>
      </c>
      <c r="S50" s="349"/>
      <c r="T50" s="350"/>
      <c r="U50" s="347">
        <v>2059227</v>
      </c>
      <c r="V50" s="348" t="s">
        <v>398</v>
      </c>
    </row>
    <row r="51" spans="1:22" x14ac:dyDescent="0.2">
      <c r="A51" s="291" t="s">
        <v>205</v>
      </c>
      <c r="C51" s="329"/>
      <c r="D51" s="311"/>
      <c r="E51" s="311" t="s">
        <v>206</v>
      </c>
      <c r="F51" s="165"/>
      <c r="G51" s="165"/>
      <c r="H51" s="165"/>
      <c r="I51" s="165"/>
      <c r="J51" s="165"/>
      <c r="K51" s="165"/>
      <c r="L51" s="311"/>
      <c r="M51" s="26"/>
      <c r="N51" s="311"/>
      <c r="O51" s="311"/>
      <c r="P51" s="342"/>
      <c r="Q51" s="351">
        <v>527638</v>
      </c>
      <c r="R51" s="352" t="s">
        <v>398</v>
      </c>
      <c r="S51" s="353"/>
      <c r="T51" s="354"/>
      <c r="U51" s="347">
        <v>527638</v>
      </c>
      <c r="V51" s="348" t="s">
        <v>398</v>
      </c>
    </row>
    <row r="52" spans="1:22" x14ac:dyDescent="0.2">
      <c r="A52" s="291" t="s">
        <v>207</v>
      </c>
      <c r="C52" s="318"/>
      <c r="D52" s="319" t="s">
        <v>208</v>
      </c>
      <c r="E52" s="319"/>
      <c r="F52" s="156"/>
      <c r="G52" s="156"/>
      <c r="H52" s="156"/>
      <c r="I52" s="355"/>
      <c r="J52" s="355"/>
      <c r="K52" s="355"/>
      <c r="L52" s="319"/>
      <c r="M52" s="319"/>
      <c r="N52" s="319"/>
      <c r="O52" s="319"/>
      <c r="P52" s="356"/>
      <c r="Q52" s="322">
        <v>-226415</v>
      </c>
      <c r="R52" s="338" t="s">
        <v>398</v>
      </c>
      <c r="S52" s="357"/>
      <c r="T52" s="358"/>
      <c r="U52" s="322">
        <v>-226415</v>
      </c>
      <c r="V52" s="338" t="s">
        <v>398</v>
      </c>
    </row>
    <row r="53" spans="1:22" x14ac:dyDescent="0.2">
      <c r="A53" s="291" t="s">
        <v>209</v>
      </c>
      <c r="C53" s="310"/>
      <c r="D53" s="311" t="s">
        <v>328</v>
      </c>
      <c r="E53" s="311"/>
      <c r="F53" s="165"/>
      <c r="G53" s="165"/>
      <c r="H53" s="165"/>
      <c r="I53" s="144"/>
      <c r="J53" s="144"/>
      <c r="K53" s="144"/>
      <c r="L53" s="311"/>
      <c r="M53" s="311"/>
      <c r="N53" s="311"/>
      <c r="O53" s="311"/>
      <c r="P53" s="342"/>
      <c r="Q53" s="359"/>
      <c r="R53" s="360"/>
      <c r="S53" s="361">
        <v>-477836</v>
      </c>
      <c r="T53" s="362" t="s">
        <v>409</v>
      </c>
      <c r="U53" s="347">
        <v>477836</v>
      </c>
      <c r="V53" s="348" t="s">
        <v>409</v>
      </c>
    </row>
    <row r="54" spans="1:22" x14ac:dyDescent="0.2">
      <c r="A54" s="291" t="s">
        <v>210</v>
      </c>
      <c r="C54" s="310"/>
      <c r="D54" s="311"/>
      <c r="E54" s="165" t="s">
        <v>211</v>
      </c>
      <c r="F54" s="165"/>
      <c r="G54" s="165"/>
      <c r="H54" s="144"/>
      <c r="I54" s="144"/>
      <c r="J54" s="144"/>
      <c r="K54" s="144"/>
      <c r="L54" s="311"/>
      <c r="M54" s="311"/>
      <c r="N54" s="311"/>
      <c r="O54" s="311"/>
      <c r="P54" s="342"/>
      <c r="Q54" s="359"/>
      <c r="R54" s="360"/>
      <c r="S54" s="363">
        <v>384826</v>
      </c>
      <c r="T54" s="364" t="s">
        <v>398</v>
      </c>
      <c r="U54" s="347">
        <v>-384826</v>
      </c>
      <c r="V54" s="348" t="s">
        <v>398</v>
      </c>
    </row>
    <row r="55" spans="1:22" x14ac:dyDescent="0.2">
      <c r="A55" s="291" t="s">
        <v>212</v>
      </c>
      <c r="C55" s="310"/>
      <c r="D55" s="311"/>
      <c r="E55" s="165" t="s">
        <v>213</v>
      </c>
      <c r="F55" s="165"/>
      <c r="G55" s="165"/>
      <c r="H55" s="165"/>
      <c r="I55" s="144"/>
      <c r="J55" s="144"/>
      <c r="K55" s="144"/>
      <c r="L55" s="311"/>
      <c r="M55" s="311"/>
      <c r="N55" s="311"/>
      <c r="O55" s="311"/>
      <c r="P55" s="342"/>
      <c r="Q55" s="359"/>
      <c r="R55" s="360"/>
      <c r="S55" s="363">
        <v>-747006</v>
      </c>
      <c r="T55" s="364" t="s">
        <v>398</v>
      </c>
      <c r="U55" s="347">
        <v>747006</v>
      </c>
      <c r="V55" s="348" t="s">
        <v>398</v>
      </c>
    </row>
    <row r="56" spans="1:22" x14ac:dyDescent="0.2">
      <c r="A56" s="291" t="s">
        <v>214</v>
      </c>
      <c r="C56" s="310"/>
      <c r="D56" s="311"/>
      <c r="E56" s="165" t="s">
        <v>215</v>
      </c>
      <c r="F56" s="165"/>
      <c r="G56" s="165"/>
      <c r="H56" s="165"/>
      <c r="I56" s="144"/>
      <c r="J56" s="144"/>
      <c r="K56" s="144"/>
      <c r="L56" s="311"/>
      <c r="M56" s="311"/>
      <c r="N56" s="311"/>
      <c r="O56" s="311"/>
      <c r="P56" s="342"/>
      <c r="Q56" s="359"/>
      <c r="R56" s="360"/>
      <c r="S56" s="363">
        <v>83848</v>
      </c>
      <c r="T56" s="364" t="s">
        <v>398</v>
      </c>
      <c r="U56" s="347">
        <v>-83848</v>
      </c>
      <c r="V56" s="348" t="s">
        <v>398</v>
      </c>
    </row>
    <row r="57" spans="1:22" x14ac:dyDescent="0.2">
      <c r="A57" s="291" t="s">
        <v>216</v>
      </c>
      <c r="C57" s="310"/>
      <c r="D57" s="311"/>
      <c r="E57" s="165" t="s">
        <v>217</v>
      </c>
      <c r="F57" s="165"/>
      <c r="G57" s="165"/>
      <c r="H57" s="165"/>
      <c r="I57" s="144"/>
      <c r="J57" s="27"/>
      <c r="K57" s="144"/>
      <c r="L57" s="311"/>
      <c r="M57" s="311"/>
      <c r="N57" s="311"/>
      <c r="O57" s="311"/>
      <c r="P57" s="342"/>
      <c r="Q57" s="359"/>
      <c r="R57" s="360"/>
      <c r="S57" s="363">
        <v>-199505</v>
      </c>
      <c r="T57" s="364" t="s">
        <v>398</v>
      </c>
      <c r="U57" s="347">
        <v>199505</v>
      </c>
      <c r="V57" s="348" t="s">
        <v>398</v>
      </c>
    </row>
    <row r="58" spans="1:22" x14ac:dyDescent="0.2">
      <c r="A58" s="291" t="s">
        <v>218</v>
      </c>
      <c r="C58" s="310"/>
      <c r="D58" s="311" t="s">
        <v>219</v>
      </c>
      <c r="E58" s="311"/>
      <c r="F58" s="165"/>
      <c r="G58" s="144"/>
      <c r="H58" s="144"/>
      <c r="I58" s="144"/>
      <c r="J58" s="144"/>
      <c r="K58" s="144"/>
      <c r="L58" s="311"/>
      <c r="M58" s="311"/>
      <c r="N58" s="311"/>
      <c r="O58" s="311"/>
      <c r="P58" s="342"/>
      <c r="Q58" s="347" t="s">
        <v>11</v>
      </c>
      <c r="R58" s="348" t="s">
        <v>398</v>
      </c>
      <c r="S58" s="363" t="s">
        <v>11</v>
      </c>
      <c r="T58" s="364" t="s">
        <v>398</v>
      </c>
      <c r="U58" s="365"/>
      <c r="V58" s="426"/>
    </row>
    <row r="59" spans="1:22" x14ac:dyDescent="0.2">
      <c r="A59" s="291" t="s">
        <v>220</v>
      </c>
      <c r="C59" s="310"/>
      <c r="D59" s="311" t="s">
        <v>221</v>
      </c>
      <c r="E59" s="311"/>
      <c r="F59" s="165"/>
      <c r="G59" s="165"/>
      <c r="H59" s="144"/>
      <c r="I59" s="144"/>
      <c r="J59" s="144"/>
      <c r="K59" s="144"/>
      <c r="L59" s="311"/>
      <c r="M59" s="324"/>
      <c r="N59" s="324"/>
      <c r="O59" s="324"/>
      <c r="P59" s="366"/>
      <c r="Q59" s="347">
        <v>7107</v>
      </c>
      <c r="R59" s="348" t="s">
        <v>398</v>
      </c>
      <c r="S59" s="363">
        <v>7107</v>
      </c>
      <c r="T59" s="364" t="s">
        <v>398</v>
      </c>
      <c r="U59" s="365"/>
      <c r="V59" s="426"/>
    </row>
    <row r="60" spans="1:22" x14ac:dyDescent="0.2">
      <c r="A60" s="291" t="s">
        <v>223</v>
      </c>
      <c r="C60" s="329"/>
      <c r="D60" s="330" t="s">
        <v>35</v>
      </c>
      <c r="E60" s="330"/>
      <c r="F60" s="146"/>
      <c r="G60" s="146"/>
      <c r="H60" s="146"/>
      <c r="I60" s="171"/>
      <c r="J60" s="171"/>
      <c r="K60" s="171"/>
      <c r="L60" s="330"/>
      <c r="M60" s="330"/>
      <c r="N60" s="330"/>
      <c r="O60" s="330"/>
      <c r="P60" s="367"/>
      <c r="Q60" s="347" t="s">
        <v>11</v>
      </c>
      <c r="R60" s="348" t="s">
        <v>398</v>
      </c>
      <c r="S60" s="363" t="s">
        <v>11</v>
      </c>
      <c r="T60" s="364" t="s">
        <v>398</v>
      </c>
      <c r="U60" s="347" t="s">
        <v>11</v>
      </c>
      <c r="V60" s="348" t="s">
        <v>398</v>
      </c>
    </row>
    <row r="61" spans="1:22" x14ac:dyDescent="0.2">
      <c r="A61" s="291" t="s">
        <v>224</v>
      </c>
      <c r="C61" s="368" t="s">
        <v>225</v>
      </c>
      <c r="D61" s="369"/>
      <c r="E61" s="369"/>
      <c r="F61" s="370"/>
      <c r="G61" s="370"/>
      <c r="H61" s="371"/>
      <c r="I61" s="371"/>
      <c r="J61" s="372"/>
      <c r="K61" s="371"/>
      <c r="L61" s="369"/>
      <c r="M61" s="369"/>
      <c r="N61" s="369"/>
      <c r="O61" s="369"/>
      <c r="P61" s="373"/>
      <c r="Q61" s="374">
        <v>-219308</v>
      </c>
      <c r="R61" s="375" t="s">
        <v>398</v>
      </c>
      <c r="S61" s="376">
        <v>-470729</v>
      </c>
      <c r="T61" s="377" t="s">
        <v>398</v>
      </c>
      <c r="U61" s="374">
        <v>251422</v>
      </c>
      <c r="V61" s="375" t="s">
        <v>409</v>
      </c>
    </row>
    <row r="62" spans="1:22" ht="13.8" thickBot="1" x14ac:dyDescent="0.25">
      <c r="A62" s="291" t="s">
        <v>197</v>
      </c>
      <c r="C62" s="378" t="s">
        <v>198</v>
      </c>
      <c r="D62" s="379"/>
      <c r="E62" s="379"/>
      <c r="F62" s="175"/>
      <c r="G62" s="175"/>
      <c r="H62" s="176"/>
      <c r="I62" s="176"/>
      <c r="J62" s="177"/>
      <c r="K62" s="176"/>
      <c r="L62" s="379"/>
      <c r="M62" s="379"/>
      <c r="N62" s="379"/>
      <c r="O62" s="379"/>
      <c r="P62" s="379"/>
      <c r="Q62" s="380">
        <v>20618322</v>
      </c>
      <c r="R62" s="381" t="s">
        <v>398</v>
      </c>
      <c r="S62" s="382">
        <v>24520920</v>
      </c>
      <c r="T62" s="383" t="s">
        <v>398</v>
      </c>
      <c r="U62" s="380">
        <v>-3902598</v>
      </c>
      <c r="V62" s="381" t="s">
        <v>398</v>
      </c>
    </row>
    <row r="63" spans="1:22" ht="13.8" thickBot="1" x14ac:dyDescent="0.25">
      <c r="A63" s="291" t="s">
        <v>226</v>
      </c>
      <c r="C63" s="384" t="s">
        <v>227</v>
      </c>
      <c r="D63" s="385"/>
      <c r="E63" s="386"/>
      <c r="F63" s="386"/>
      <c r="G63" s="386"/>
      <c r="H63" s="386"/>
      <c r="I63" s="386"/>
      <c r="J63" s="386"/>
      <c r="K63" s="386"/>
      <c r="L63" s="386"/>
      <c r="M63" s="386"/>
      <c r="N63" s="386"/>
      <c r="O63" s="386"/>
      <c r="P63" s="386"/>
      <c r="Q63" s="387">
        <v>20399014</v>
      </c>
      <c r="R63" s="388" t="s">
        <v>398</v>
      </c>
      <c r="S63" s="389">
        <v>24050191</v>
      </c>
      <c r="T63" s="390" t="s">
        <v>398</v>
      </c>
      <c r="U63" s="387">
        <v>-3651177</v>
      </c>
      <c r="V63" s="388" t="s">
        <v>398</v>
      </c>
    </row>
    <row r="64" spans="1:22" s="392" customFormat="1" ht="12" customHeight="1" x14ac:dyDescent="0.2">
      <c r="A64" s="391"/>
      <c r="Q64" s="393"/>
      <c r="R64" s="394"/>
      <c r="S64" s="394"/>
      <c r="T64" s="394"/>
      <c r="U64" s="394"/>
      <c r="V64" s="395"/>
    </row>
    <row r="65" spans="1:21" s="392" customFormat="1" x14ac:dyDescent="0.2">
      <c r="A65" s="391"/>
      <c r="C65" s="396"/>
      <c r="D65" s="396" t="s">
        <v>324</v>
      </c>
      <c r="E65" s="393"/>
      <c r="F65" s="397"/>
      <c r="G65" s="393"/>
      <c r="H65" s="393"/>
      <c r="I65" s="398"/>
      <c r="J65" s="398"/>
      <c r="K65" s="397"/>
      <c r="L65" s="397"/>
      <c r="M65" s="397"/>
      <c r="N65" s="237"/>
      <c r="O65" s="237"/>
      <c r="P65" s="237"/>
      <c r="Q65" s="399"/>
      <c r="R65" s="74"/>
      <c r="S65" s="74"/>
      <c r="T65" s="74"/>
      <c r="U65" s="74"/>
    </row>
  </sheetData>
  <mergeCells count="25">
    <mergeCell ref="Q57:R57"/>
    <mergeCell ref="U58:V58"/>
    <mergeCell ref="U59:V59"/>
    <mergeCell ref="Q54:R54"/>
    <mergeCell ref="Q55:R55"/>
    <mergeCell ref="Q56:R56"/>
    <mergeCell ref="S48:T48"/>
    <mergeCell ref="S49:T49"/>
    <mergeCell ref="S50:T50"/>
    <mergeCell ref="S51:T51"/>
    <mergeCell ref="S52:T52"/>
    <mergeCell ref="Q53:R53"/>
    <mergeCell ref="O36:P36"/>
    <mergeCell ref="O37:P37"/>
    <mergeCell ref="O46:P46"/>
    <mergeCell ref="S46:V46"/>
    <mergeCell ref="O47:P47"/>
    <mergeCell ref="S47:T47"/>
    <mergeCell ref="U47:V47"/>
    <mergeCell ref="C9:V9"/>
    <mergeCell ref="C10:V10"/>
    <mergeCell ref="C11:V11"/>
    <mergeCell ref="C13:P13"/>
    <mergeCell ref="Q13:R13"/>
    <mergeCell ref="O35:P35"/>
  </mergeCells>
  <phoneticPr fontId="11"/>
  <pageMargins left="0.70866141732283472" right="0.70866141732283472" top="0.39370078740157477" bottom="0.39370078740157477" header="0.51181102362204722" footer="0.51181102362204722"/>
  <pageSetup paperSize="9" scale="77"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2:A98"/>
  <sheetViews>
    <sheetView workbookViewId="0"/>
  </sheetViews>
  <sheetFormatPr defaultRowHeight="13.2" x14ac:dyDescent="0.2"/>
  <cols>
    <col min="1" max="1" width="88.88671875" style="400" customWidth="1"/>
  </cols>
  <sheetData>
    <row r="2" spans="1:1" x14ac:dyDescent="0.2">
      <c r="A2" s="428" t="s">
        <v>345</v>
      </c>
    </row>
    <row r="3" spans="1:1" x14ac:dyDescent="0.2">
      <c r="A3" s="429" t="s">
        <v>346</v>
      </c>
    </row>
    <row r="4" spans="1:1" ht="39.6" x14ac:dyDescent="0.2">
      <c r="A4" s="430" t="s">
        <v>347</v>
      </c>
    </row>
    <row r="5" spans="1:1" x14ac:dyDescent="0.2">
      <c r="A5" s="429" t="s">
        <v>348</v>
      </c>
    </row>
    <row r="6" spans="1:1" ht="52.8" x14ac:dyDescent="0.2">
      <c r="A6" s="430" t="s">
        <v>349</v>
      </c>
    </row>
    <row r="7" spans="1:1" x14ac:dyDescent="0.2">
      <c r="A7" s="429" t="s">
        <v>350</v>
      </c>
    </row>
    <row r="8" spans="1:1" x14ac:dyDescent="0.2">
      <c r="A8" s="430" t="s">
        <v>351</v>
      </c>
    </row>
    <row r="9" spans="1:1" x14ac:dyDescent="0.2">
      <c r="A9" s="429" t="s">
        <v>352</v>
      </c>
    </row>
    <row r="10" spans="1:1" ht="92.4" x14ac:dyDescent="0.2">
      <c r="A10" s="430" t="s">
        <v>418</v>
      </c>
    </row>
    <row r="11" spans="1:1" x14ac:dyDescent="0.2">
      <c r="A11" s="429" t="s">
        <v>353</v>
      </c>
    </row>
    <row r="12" spans="1:1" ht="26.4" x14ac:dyDescent="0.2">
      <c r="A12" s="430" t="s">
        <v>354</v>
      </c>
    </row>
    <row r="13" spans="1:1" x14ac:dyDescent="0.2">
      <c r="A13" s="429" t="s">
        <v>355</v>
      </c>
    </row>
    <row r="14" spans="1:1" x14ac:dyDescent="0.2">
      <c r="A14" s="430" t="s">
        <v>356</v>
      </c>
    </row>
    <row r="15" spans="1:1" x14ac:dyDescent="0.2">
      <c r="A15" s="429" t="s">
        <v>357</v>
      </c>
    </row>
    <row r="16" spans="1:1" x14ac:dyDescent="0.2">
      <c r="A16" s="430" t="s">
        <v>358</v>
      </c>
    </row>
    <row r="18" spans="1:1" x14ac:dyDescent="0.2">
      <c r="A18" s="428" t="s">
        <v>359</v>
      </c>
    </row>
    <row r="19" spans="1:1" ht="26.4" x14ac:dyDescent="0.2">
      <c r="A19" s="429" t="s">
        <v>360</v>
      </c>
    </row>
    <row r="20" spans="1:1" x14ac:dyDescent="0.2">
      <c r="A20" s="430" t="s">
        <v>361</v>
      </c>
    </row>
    <row r="21" spans="1:1" x14ac:dyDescent="0.2">
      <c r="A21" s="429" t="s">
        <v>362</v>
      </c>
    </row>
    <row r="22" spans="1:1" x14ac:dyDescent="0.2">
      <c r="A22" s="430" t="s">
        <v>361</v>
      </c>
    </row>
    <row r="23" spans="1:1" ht="26.4" x14ac:dyDescent="0.2">
      <c r="A23" s="429" t="s">
        <v>363</v>
      </c>
    </row>
    <row r="24" spans="1:1" x14ac:dyDescent="0.2">
      <c r="A24" s="430" t="s">
        <v>361</v>
      </c>
    </row>
    <row r="26" spans="1:1" x14ac:dyDescent="0.2">
      <c r="A26" s="428" t="s">
        <v>364</v>
      </c>
    </row>
    <row r="27" spans="1:1" x14ac:dyDescent="0.2">
      <c r="A27" s="429" t="s">
        <v>365</v>
      </c>
    </row>
    <row r="28" spans="1:1" x14ac:dyDescent="0.2">
      <c r="A28" s="430" t="s">
        <v>361</v>
      </c>
    </row>
    <row r="29" spans="1:1" x14ac:dyDescent="0.2">
      <c r="A29" s="429" t="s">
        <v>366</v>
      </c>
    </row>
    <row r="30" spans="1:1" x14ac:dyDescent="0.2">
      <c r="A30" s="430" t="s">
        <v>361</v>
      </c>
    </row>
    <row r="31" spans="1:1" x14ac:dyDescent="0.2">
      <c r="A31" s="429" t="s">
        <v>367</v>
      </c>
    </row>
    <row r="32" spans="1:1" x14ac:dyDescent="0.2">
      <c r="A32" s="430" t="s">
        <v>361</v>
      </c>
    </row>
    <row r="33" spans="1:1" x14ac:dyDescent="0.2">
      <c r="A33" s="429" t="s">
        <v>368</v>
      </c>
    </row>
    <row r="34" spans="1:1" x14ac:dyDescent="0.2">
      <c r="A34" s="430" t="s">
        <v>361</v>
      </c>
    </row>
    <row r="35" spans="1:1" x14ac:dyDescent="0.2">
      <c r="A35" s="429" t="s">
        <v>369</v>
      </c>
    </row>
    <row r="36" spans="1:1" x14ac:dyDescent="0.2">
      <c r="A36" s="430" t="s">
        <v>361</v>
      </c>
    </row>
    <row r="38" spans="1:1" x14ac:dyDescent="0.2">
      <c r="A38" s="428" t="s">
        <v>370</v>
      </c>
    </row>
    <row r="39" spans="1:1" ht="26.4" x14ac:dyDescent="0.2">
      <c r="A39" s="429" t="s">
        <v>371</v>
      </c>
    </row>
    <row r="40" spans="1:1" ht="39.6" x14ac:dyDescent="0.2">
      <c r="A40" s="430" t="s">
        <v>419</v>
      </c>
    </row>
    <row r="41" spans="1:1" x14ac:dyDescent="0.2">
      <c r="A41" s="429" t="s">
        <v>372</v>
      </c>
    </row>
    <row r="42" spans="1:1" x14ac:dyDescent="0.2">
      <c r="A42" s="430" t="s">
        <v>361</v>
      </c>
    </row>
    <row r="43" spans="1:1" x14ac:dyDescent="0.2">
      <c r="A43" s="429" t="s">
        <v>373</v>
      </c>
    </row>
    <row r="44" spans="1:1" x14ac:dyDescent="0.2">
      <c r="A44" s="430" t="s">
        <v>361</v>
      </c>
    </row>
    <row r="46" spans="1:1" x14ac:dyDescent="0.2">
      <c r="A46" s="428" t="s">
        <v>374</v>
      </c>
    </row>
    <row r="47" spans="1:1" x14ac:dyDescent="0.2">
      <c r="A47" s="429" t="s">
        <v>375</v>
      </c>
    </row>
    <row r="48" spans="1:1" x14ac:dyDescent="0.2">
      <c r="A48" s="430"/>
    </row>
    <row r="49" spans="1:1" x14ac:dyDescent="0.2">
      <c r="A49" s="431" t="s">
        <v>334</v>
      </c>
    </row>
    <row r="50" spans="1:1" x14ac:dyDescent="0.2">
      <c r="A50" s="431" t="s">
        <v>335</v>
      </c>
    </row>
    <row r="51" spans="1:1" x14ac:dyDescent="0.2">
      <c r="A51" s="431" t="s">
        <v>336</v>
      </c>
    </row>
    <row r="52" spans="1:1" x14ac:dyDescent="0.2">
      <c r="A52" s="431" t="s">
        <v>337</v>
      </c>
    </row>
    <row r="53" spans="1:1" x14ac:dyDescent="0.2">
      <c r="A53" s="429" t="s">
        <v>376</v>
      </c>
    </row>
    <row r="54" spans="1:1" x14ac:dyDescent="0.2">
      <c r="A54" s="430" t="s">
        <v>361</v>
      </c>
    </row>
    <row r="55" spans="1:1" ht="26.4" x14ac:dyDescent="0.2">
      <c r="A55" s="429" t="s">
        <v>377</v>
      </c>
    </row>
    <row r="56" spans="1:1" ht="39.6" x14ac:dyDescent="0.2">
      <c r="A56" s="430" t="s">
        <v>378</v>
      </c>
    </row>
    <row r="57" spans="1:1" ht="26.4" x14ac:dyDescent="0.2">
      <c r="A57" s="429" t="s">
        <v>420</v>
      </c>
    </row>
    <row r="58" spans="1:1" x14ac:dyDescent="0.2">
      <c r="A58" s="430" t="s">
        <v>379</v>
      </c>
    </row>
    <row r="59" spans="1:1" x14ac:dyDescent="0.2">
      <c r="A59" s="429" t="s">
        <v>380</v>
      </c>
    </row>
    <row r="60" spans="1:1" ht="52.8" x14ac:dyDescent="0.2">
      <c r="A60" s="430" t="s">
        <v>421</v>
      </c>
    </row>
    <row r="61" spans="1:1" x14ac:dyDescent="0.2">
      <c r="A61" s="429" t="s">
        <v>381</v>
      </c>
    </row>
    <row r="62" spans="1:1" x14ac:dyDescent="0.2">
      <c r="A62" s="430" t="s">
        <v>382</v>
      </c>
    </row>
    <row r="63" spans="1:1" x14ac:dyDescent="0.2">
      <c r="A63" s="429" t="s">
        <v>383</v>
      </c>
    </row>
    <row r="64" spans="1:1" x14ac:dyDescent="0.2">
      <c r="A64" s="430" t="s">
        <v>384</v>
      </c>
    </row>
    <row r="65" spans="1:1" x14ac:dyDescent="0.2">
      <c r="A65" s="429" t="s">
        <v>385</v>
      </c>
    </row>
    <row r="66" spans="1:1" x14ac:dyDescent="0.2">
      <c r="A66" s="430" t="s">
        <v>361</v>
      </c>
    </row>
    <row r="67" spans="1:1" ht="39.6" x14ac:dyDescent="0.2">
      <c r="A67" s="429" t="s">
        <v>422</v>
      </c>
    </row>
    <row r="68" spans="1:1" x14ac:dyDescent="0.2">
      <c r="A68" s="430" t="s">
        <v>361</v>
      </c>
    </row>
    <row r="69" spans="1:1" x14ac:dyDescent="0.2">
      <c r="A69" s="429" t="s">
        <v>386</v>
      </c>
    </row>
    <row r="70" spans="1:1" x14ac:dyDescent="0.2">
      <c r="A70" s="430" t="s">
        <v>387</v>
      </c>
    </row>
    <row r="71" spans="1:1" x14ac:dyDescent="0.2">
      <c r="A71" s="429" t="s">
        <v>388</v>
      </c>
    </row>
    <row r="72" spans="1:1" x14ac:dyDescent="0.2">
      <c r="A72" s="430" t="s">
        <v>389</v>
      </c>
    </row>
    <row r="73" spans="1:1" x14ac:dyDescent="0.2">
      <c r="A73" s="429" t="s">
        <v>390</v>
      </c>
    </row>
    <row r="74" spans="1:1" x14ac:dyDescent="0.2">
      <c r="A74" s="430" t="s">
        <v>361</v>
      </c>
    </row>
    <row r="75" spans="1:1" ht="26.4" x14ac:dyDescent="0.2">
      <c r="A75" s="429" t="s">
        <v>423</v>
      </c>
    </row>
    <row r="76" spans="1:1" x14ac:dyDescent="0.2">
      <c r="A76" s="430" t="s">
        <v>391</v>
      </c>
    </row>
    <row r="77" spans="1:1" ht="26.4" x14ac:dyDescent="0.2">
      <c r="A77" s="429" t="s">
        <v>424</v>
      </c>
    </row>
    <row r="78" spans="1:1" ht="145.19999999999999" x14ac:dyDescent="0.2">
      <c r="A78" s="430" t="s">
        <v>425</v>
      </c>
    </row>
    <row r="79" spans="1:1" ht="26.4" x14ac:dyDescent="0.2">
      <c r="A79" s="429" t="s">
        <v>426</v>
      </c>
    </row>
    <row r="80" spans="1:1" x14ac:dyDescent="0.2">
      <c r="A80" s="430" t="s">
        <v>361</v>
      </c>
    </row>
    <row r="81" spans="1:1" ht="52.8" x14ac:dyDescent="0.2">
      <c r="A81" s="429" t="s">
        <v>427</v>
      </c>
    </row>
    <row r="82" spans="1:1" x14ac:dyDescent="0.2">
      <c r="A82" s="430" t="s">
        <v>361</v>
      </c>
    </row>
    <row r="83" spans="1:1" ht="39.6" x14ac:dyDescent="0.2">
      <c r="A83" s="429" t="s">
        <v>428</v>
      </c>
    </row>
    <row r="84" spans="1:1" x14ac:dyDescent="0.2">
      <c r="A84" s="430" t="s">
        <v>361</v>
      </c>
    </row>
    <row r="85" spans="1:1" x14ac:dyDescent="0.2">
      <c r="A85" s="429" t="s">
        <v>392</v>
      </c>
    </row>
    <row r="86" spans="1:1" x14ac:dyDescent="0.2">
      <c r="A86" s="430" t="s">
        <v>361</v>
      </c>
    </row>
    <row r="87" spans="1:1" x14ac:dyDescent="0.2">
      <c r="A87" s="429" t="s">
        <v>393</v>
      </c>
    </row>
    <row r="88" spans="1:1" ht="52.8" x14ac:dyDescent="0.2">
      <c r="A88" s="430" t="s">
        <v>429</v>
      </c>
    </row>
    <row r="89" spans="1:1" x14ac:dyDescent="0.2">
      <c r="A89" s="429" t="s">
        <v>394</v>
      </c>
    </row>
    <row r="90" spans="1:1" x14ac:dyDescent="0.2">
      <c r="A90" s="430" t="s">
        <v>395</v>
      </c>
    </row>
    <row r="91" spans="1:1" ht="26.4" x14ac:dyDescent="0.2">
      <c r="A91" s="429" t="s">
        <v>430</v>
      </c>
    </row>
    <row r="92" spans="1:1" ht="26.4" x14ac:dyDescent="0.2">
      <c r="A92" s="430" t="s">
        <v>396</v>
      </c>
    </row>
    <row r="93" spans="1:1" ht="26.4" x14ac:dyDescent="0.2">
      <c r="A93" s="429" t="s">
        <v>431</v>
      </c>
    </row>
    <row r="94" spans="1:1" ht="184.8" x14ac:dyDescent="0.2">
      <c r="A94" s="430" t="s">
        <v>432</v>
      </c>
    </row>
    <row r="95" spans="1:1" ht="26.4" x14ac:dyDescent="0.2">
      <c r="A95" s="429" t="s">
        <v>433</v>
      </c>
    </row>
    <row r="96" spans="1:1" ht="39.6" x14ac:dyDescent="0.2">
      <c r="A96" s="430" t="s">
        <v>434</v>
      </c>
    </row>
    <row r="97" spans="1:1" x14ac:dyDescent="0.2">
      <c r="A97" s="429" t="s">
        <v>397</v>
      </c>
    </row>
    <row r="98" spans="1:1" x14ac:dyDescent="0.2">
      <c r="A98" s="430" t="s">
        <v>361</v>
      </c>
    </row>
  </sheetData>
  <phoneticPr fontId="11"/>
  <pageMargins left="0.7" right="0.7" top="0.39370078740157477" bottom="0.39370078740157477" header="0.51181102362204722" footer="0.51181102362204722"/>
  <pageSetup paperSize="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貸借対照表</vt:lpstr>
      <vt:lpstr>行政コスト計算書</vt:lpstr>
      <vt:lpstr>純資産変動計算書</vt:lpstr>
      <vt:lpstr>資金収支計算書</vt:lpstr>
      <vt:lpstr>行政コスト及び純資産変動計算書</vt:lpstr>
      <vt:lpstr>注記</vt:lpstr>
      <vt:lpstr>行政コスト及び純資産変動計算書!Print_Area</vt:lpstr>
      <vt:lpstr>行政コスト計算書!Print_Area</vt:lpstr>
      <vt:lpstr>資金収支計算書!Print_Area</vt:lpstr>
      <vt:lpstr>純資産変動計算書!Print_Area</vt:lpstr>
      <vt:lpstr>貸借対照表!Print_Area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kokaikei</dc:creator>
  <cp:lastModifiedBy>kokaikei</cp:lastModifiedBy>
  <dcterms:created xsi:type="dcterms:W3CDTF">2017-12-12T04:33:28Z</dcterms:created>
  <dcterms:modified xsi:type="dcterms:W3CDTF">2017-12-12T04:34:59Z</dcterms:modified>
</cp:coreProperties>
</file>