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1385" yWindow="315" windowWidth="1069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<sst xmlns="http://schemas.openxmlformats.org/spreadsheetml/2006/main" count="240" uniqueCount="126">
  <si>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</si>
  <si>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</si>
  <si>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</si>
  <si>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</si>
  <si>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</si>
  <si>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</si>
  <si>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</si>
  <si>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</si>
  <si>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</si>
  <si>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</si>
  <si>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</si>
  <si>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</si>
  <si>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</si>
  <si>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</si>
  <si>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</si>
  <si>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</si>
  <si>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</si>
  <si>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</si>
  <si>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</si>
  <si>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</si>
  <si>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</si>
  <si>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</si>
  <si>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</si>
  <si>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</si>
  <si>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</si>
  <si>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</si>
  <si>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</si>
  <si>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</si>
  <si>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</si>
  <si>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</si>
  <si>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</si>
  <si>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</si>
  <si>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</si>
  <si>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</si>
  <si>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</si>
  <si>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</si>
  <si>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</si>
  <si>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</si>
  <si>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</si>
  <si>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</si>
  <si>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</si>
  <si>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</si>
  <si>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</si>
  <si>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</si>
  <si>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</si>
  <si>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</si>
  <si>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</si>
  <si>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</si>
  <si>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</si>
  <si>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</si>
  <si>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</si>
  <si>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</si>
  <si>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</si>
  <si>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</si>
  <si>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</si>
  <si>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</si>
  <si>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</si>
  <si>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</si>
  <si>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</si>
  <si>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</si>
  <si>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</si>
  <si>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</si>
  <si>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</si>
  <si>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</si>
  <si>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</si>
  <si>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</si>
  <si>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</si>
  <si>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</si>
  <si>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</si>
  <si>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</si>
  <si>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</si>
  <si>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</si>
  <si>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</si>
  <si>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</si>
  <si>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</si>
  <si>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</si>
  <si>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</si>
  <si>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</si>
  <si>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</si>
  <si>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</si>
  <si>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</si>
  <si>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</si>
  <si>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</si>
  <si>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</si>
  <si>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</si>
  <si>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</si>
  <si>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</si>
  <si>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</si>
  <si>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</si>
  <si>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</si>
  <si>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</si>
  <si>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</si>
  <si>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</si>
  <si>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</si>
  <si>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</si>
  <si>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</si>
  <si>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</si>
  <si>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</si>
  <si>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</si>
  <si>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</si>
  <si>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</si>
  <si>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</si>
  <si>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</si>
  <si>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</si>
  <si>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</si>
  <si>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</si>
  <si>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</si>
  <si>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</si>
  <si>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</si>
  <si>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</si>
  <si>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上関町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</si>
  <si>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</si>
  <si>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</si>
  <si>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</si>
  <si>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</si>
  <si>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</si>
  <si>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</si>
  <si>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</si>
  <si>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</si>
  <si>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</si>
  <si>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</si>
  <si>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</si>
  <si>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平成17年に供用開始し、管渠の改築等の必要性が低いため更新は行っていない。</t>
    <phoneticPr fontId="7"/>
  </si>
  <si>
    <t>　例年、施設の維持管理費が多額となっており、全国平均値、類似団体平均値と比較すると経費回収率は低く、汚水処理原価は高く推移しているが、施設維持管理費が減少したため昨年度より改善された。会計が赤字にならないよう一般会計から繰入を行っているため、収益的収支比率は約100％となっている。
　人口減少により晴天時一日平均処理水量は例年低い値となっており、施設利用率は類似団体を下回っている状況が続いている。
　水洗化率は90％付近を推移しており、類似団体平均値と比較しても10ポイント以上高く、効率の良い使用料収入が行われているといえる。</t>
    <rPh sb="67" eb="69">
      <t>シセツ</t>
    </rPh>
    <rPh sb="69" eb="71">
      <t>イジ</t>
    </rPh>
    <rPh sb="71" eb="73">
      <t>カンリ</t>
    </rPh>
    <rPh sb="73" eb="74">
      <t>ヒ</t>
    </rPh>
    <rPh sb="75" eb="77">
      <t>ゲンショウ</t>
    </rPh>
    <rPh sb="81" eb="84">
      <t>サクネンド</t>
    </rPh>
    <rPh sb="86" eb="88">
      <t>カイゼン</t>
    </rPh>
    <rPh sb="92" eb="94">
      <t>カイケイ</t>
    </rPh>
    <rPh sb="95" eb="97">
      <t>アカジ</t>
    </rPh>
    <rPh sb="104" eb="106">
      <t>イッパン</t>
    </rPh>
    <rPh sb="106" eb="108">
      <t>カイケイ</t>
    </rPh>
    <rPh sb="110" eb="112">
      <t>クリイレ</t>
    </rPh>
    <rPh sb="113" eb="114">
      <t>オコナ</t>
    </rPh>
    <rPh sb="121" eb="123">
      <t>シュウエキ</t>
    </rPh>
    <rPh sb="123" eb="124">
      <t>テキ</t>
    </rPh>
    <rPh sb="124" eb="126">
      <t>シュウシ</t>
    </rPh>
    <rPh sb="126" eb="128">
      <t>ヒリツ</t>
    </rPh>
    <rPh sb="129" eb="130">
      <t>ヤク</t>
    </rPh>
    <rPh sb="143" eb="145">
      <t>ジンコウ</t>
    </rPh>
    <rPh sb="145" eb="147">
      <t>ゲンショウ</t>
    </rPh>
    <rPh sb="150" eb="152">
      <t>セイテン</t>
    </rPh>
    <rPh sb="152" eb="153">
      <t>ジ</t>
    </rPh>
    <rPh sb="153" eb="155">
      <t>イチニチ</t>
    </rPh>
    <rPh sb="155" eb="157">
      <t>ヘイキン</t>
    </rPh>
    <rPh sb="157" eb="159">
      <t>ショリ</t>
    </rPh>
    <rPh sb="159" eb="161">
      <t>スイリョウ</t>
    </rPh>
    <rPh sb="162" eb="164">
      <t>レイネン</t>
    </rPh>
    <rPh sb="164" eb="165">
      <t>ヒク</t>
    </rPh>
    <rPh sb="166" eb="167">
      <t>アタイ</t>
    </rPh>
    <rPh sb="174" eb="176">
      <t>シセツ</t>
    </rPh>
    <rPh sb="176" eb="178">
      <t>リヨウ</t>
    </rPh>
    <rPh sb="178" eb="179">
      <t>リツ</t>
    </rPh>
    <rPh sb="180" eb="182">
      <t>ルイジ</t>
    </rPh>
    <rPh sb="182" eb="184">
      <t>ダンタイ</t>
    </rPh>
    <rPh sb="185" eb="187">
      <t>シタマワ</t>
    </rPh>
    <rPh sb="191" eb="193">
      <t>ジョウキョウ</t>
    </rPh>
    <rPh sb="194" eb="195">
      <t>ツヅ</t>
    </rPh>
    <phoneticPr fontId="7"/>
  </si>
  <si>
    <t xml:space="preserve">　人口減少に伴い使用料収入は今後も減少する見込みであり、高い水洗化率を鑑みると多くの新規加入者は望めない。営業収益の減少により今後も一般会計からの基準外繰入に依存している状況は継続すると思われる。
　収納率100％の維持や経費削減による基準外繰入金の依存からの脱却、更新予定施設のスペックダウンの検討等を目標に定めた経営戦略の基、持続的可能な事業運営を目指す。
</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</si>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</sst>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62080"/>
        <c:axId val="924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92462080"/>
        <c:axId val="92464256"/>
      </c:lineChart>
      <c:dateAx>
        <c:axId val="92462080"/>
        <c:scaling>
          <c:orientation val="minMax"/>
        </c:scaling>
        <c:delete val="1"/>
        <c:axPos val="b"/>
        <c:numFmt formatCode="ge" sourceLinked="1"/>
        <c:majorTickMark val="none"/>
        <c:minorTickMark val="none"/>
        <c:tickLblPos val="none"/>
        <c:crossAx val="92464256"/>
        <c:crosses val="autoZero"/>
        <c:auto val="1"/>
        <c:lblOffset val="100"/>
        <c:baseTimeUnit val="years"/>
      </c:dateAx>
      <c:valAx>
        <c:axId val="924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28.08</c:v>
                </c:pt>
                <c:pt idx="1">
                  <c:v>26.03</c:v>
                </c:pt>
                <c:pt idx="2">
                  <c:v>19.18</c:v>
                </c:pt>
                <c:pt idx="3">
                  <c:v>18.489999999999998</c:v>
                </c:pt>
                <c:pt idx="4">
                  <c:v>21.23</c:v>
                </c:pt>
              </c:numCache>
            </c:numRef>
          </c:val>
        </c:ser>
        <c:dLbls>
          <c:showLegendKey val="0"/>
          <c:showVal val="0"/>
          <c:showCatName val="0"/>
          <c:showSerName val="0"/>
          <c:showPercent val="0"/>
          <c:showBubbleSize val="0"/>
        </c:dLbls>
        <c:gapWidth val="150"/>
        <c:axId val="94707072"/>
        <c:axId val="947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94707072"/>
        <c:axId val="94721536"/>
      </c:lineChart>
      <c:dateAx>
        <c:axId val="94707072"/>
        <c:scaling>
          <c:orientation val="minMax"/>
        </c:scaling>
        <c:delete val="1"/>
        <c:axPos val="b"/>
        <c:numFmt formatCode="ge" sourceLinked="1"/>
        <c:majorTickMark val="none"/>
        <c:minorTickMark val="none"/>
        <c:tickLblPos val="none"/>
        <c:crossAx val="94721536"/>
        <c:crosses val="autoZero"/>
        <c:auto val="1"/>
        <c:lblOffset val="100"/>
        <c:baseTimeUnit val="years"/>
      </c:dateAx>
      <c:valAx>
        <c:axId val="947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87.65</c:v>
                </c:pt>
                <c:pt idx="1">
                  <c:v>88.41</c:v>
                </c:pt>
                <c:pt idx="2">
                  <c:v>89.68</c:v>
                </c:pt>
                <c:pt idx="3">
                  <c:v>92.75</c:v>
                </c:pt>
                <c:pt idx="4">
                  <c:v>97.67</c:v>
                </c:pt>
              </c:numCache>
            </c:numRef>
          </c:val>
        </c:ser>
        <c:dLbls>
          <c:showLegendKey val="0"/>
          <c:showVal val="0"/>
          <c:showCatName val="0"/>
          <c:showSerName val="0"/>
          <c:showPercent val="0"/>
          <c:showBubbleSize val="0"/>
        </c:dLbls>
        <c:gapWidth val="150"/>
        <c:axId val="94735360"/>
        <c:axId val="947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94735360"/>
        <c:axId val="94749824"/>
      </c:lineChart>
      <c:dateAx>
        <c:axId val="94735360"/>
        <c:scaling>
          <c:orientation val="minMax"/>
        </c:scaling>
        <c:delete val="1"/>
        <c:axPos val="b"/>
        <c:numFmt formatCode="ge" sourceLinked="1"/>
        <c:majorTickMark val="none"/>
        <c:minorTickMark val="none"/>
        <c:tickLblPos val="none"/>
        <c:crossAx val="94749824"/>
        <c:crosses val="autoZero"/>
        <c:auto val="1"/>
        <c:lblOffset val="100"/>
        <c:baseTimeUnit val="years"/>
      </c:dateAx>
      <c:valAx>
        <c:axId val="947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99.75</c:v>
                </c:pt>
                <c:pt idx="1">
                  <c:v>99.94</c:v>
                </c:pt>
                <c:pt idx="2">
                  <c:v>100.07</c:v>
                </c:pt>
                <c:pt idx="3">
                  <c:v>99.89</c:v>
                </c:pt>
                <c:pt idx="4">
                  <c:v>99.98</c:v>
                </c:pt>
              </c:numCache>
            </c:numRef>
          </c:val>
        </c:ser>
        <c:dLbls>
          <c:showLegendKey val="0"/>
          <c:showVal val="0"/>
          <c:showCatName val="0"/>
          <c:showSerName val="0"/>
          <c:showPercent val="0"/>
          <c:showBubbleSize val="0"/>
        </c:dLbls>
        <c:gapWidth val="150"/>
        <c:axId val="94071424"/>
        <c:axId val="940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71424"/>
        <c:axId val="94081792"/>
      </c:lineChart>
      <c:dateAx>
        <c:axId val="94071424"/>
        <c:scaling>
          <c:orientation val="minMax"/>
        </c:scaling>
        <c:delete val="1"/>
        <c:axPos val="b"/>
        <c:numFmt formatCode="ge" sourceLinked="1"/>
        <c:majorTickMark val="none"/>
        <c:minorTickMark val="none"/>
        <c:tickLblPos val="none"/>
        <c:crossAx val="94081792"/>
        <c:crosses val="autoZero"/>
        <c:auto val="1"/>
        <c:lblOffset val="100"/>
        <c:baseTimeUnit val="years"/>
      </c:dateAx>
      <c:valAx>
        <c:axId val="940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99712"/>
        <c:axId val="946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99712"/>
        <c:axId val="94671232"/>
      </c:lineChart>
      <c:dateAx>
        <c:axId val="94099712"/>
        <c:scaling>
          <c:orientation val="minMax"/>
        </c:scaling>
        <c:delete val="1"/>
        <c:axPos val="b"/>
        <c:numFmt formatCode="ge" sourceLinked="1"/>
        <c:majorTickMark val="none"/>
        <c:minorTickMark val="none"/>
        <c:tickLblPos val="none"/>
        <c:crossAx val="94671232"/>
        <c:crosses val="autoZero"/>
        <c:auto val="1"/>
        <c:lblOffset val="100"/>
        <c:baseTimeUnit val="years"/>
      </c:dateAx>
      <c:valAx>
        <c:axId val="946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94016"/>
        <c:axId val="946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94016"/>
        <c:axId val="94693248"/>
      </c:lineChart>
      <c:dateAx>
        <c:axId val="94694016"/>
        <c:scaling>
          <c:orientation val="minMax"/>
        </c:scaling>
        <c:delete val="1"/>
        <c:axPos val="b"/>
        <c:numFmt formatCode="ge" sourceLinked="1"/>
        <c:majorTickMark val="none"/>
        <c:minorTickMark val="none"/>
        <c:tickLblPos val="none"/>
        <c:crossAx val="94693248"/>
        <c:crosses val="autoZero"/>
        <c:auto val="1"/>
        <c:lblOffset val="100"/>
        <c:baseTimeUnit val="years"/>
      </c:dateAx>
      <c:valAx>
        <c:axId val="946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03968"/>
        <c:axId val="944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03968"/>
        <c:axId val="94406144"/>
      </c:lineChart>
      <c:dateAx>
        <c:axId val="94403968"/>
        <c:scaling>
          <c:orientation val="minMax"/>
        </c:scaling>
        <c:delete val="1"/>
        <c:axPos val="b"/>
        <c:numFmt formatCode="ge" sourceLinked="1"/>
        <c:majorTickMark val="none"/>
        <c:minorTickMark val="none"/>
        <c:tickLblPos val="none"/>
        <c:crossAx val="94406144"/>
        <c:crosses val="autoZero"/>
        <c:auto val="1"/>
        <c:lblOffset val="100"/>
        <c:baseTimeUnit val="years"/>
      </c:dateAx>
      <c:valAx>
        <c:axId val="944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40832"/>
        <c:axId val="944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40832"/>
        <c:axId val="94447104"/>
      </c:lineChart>
      <c:dateAx>
        <c:axId val="94440832"/>
        <c:scaling>
          <c:orientation val="minMax"/>
        </c:scaling>
        <c:delete val="1"/>
        <c:axPos val="b"/>
        <c:numFmt formatCode="ge" sourceLinked="1"/>
        <c:majorTickMark val="none"/>
        <c:minorTickMark val="none"/>
        <c:tickLblPos val="none"/>
        <c:crossAx val="94447104"/>
        <c:crosses val="autoZero"/>
        <c:auto val="1"/>
        <c:lblOffset val="100"/>
        <c:baseTimeUnit val="years"/>
      </c:dateAx>
      <c:valAx>
        <c:axId val="94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59392"/>
        <c:axId val="944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94459392"/>
        <c:axId val="94461312"/>
      </c:lineChart>
      <c:dateAx>
        <c:axId val="94459392"/>
        <c:scaling>
          <c:orientation val="minMax"/>
        </c:scaling>
        <c:delete val="1"/>
        <c:axPos val="b"/>
        <c:numFmt formatCode="ge" sourceLinked="1"/>
        <c:majorTickMark val="none"/>
        <c:minorTickMark val="none"/>
        <c:tickLblPos val="none"/>
        <c:crossAx val="94461312"/>
        <c:crosses val="autoZero"/>
        <c:auto val="1"/>
        <c:lblOffset val="100"/>
        <c:baseTimeUnit val="years"/>
      </c:dateAx>
      <c:valAx>
        <c:axId val="944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23.02</c:v>
                </c:pt>
                <c:pt idx="1">
                  <c:v>17.670000000000002</c:v>
                </c:pt>
                <c:pt idx="2">
                  <c:v>17.829999999999998</c:v>
                </c:pt>
                <c:pt idx="3">
                  <c:v>24.34</c:v>
                </c:pt>
                <c:pt idx="4">
                  <c:v>27.92</c:v>
                </c:pt>
              </c:numCache>
            </c:numRef>
          </c:val>
        </c:ser>
        <c:dLbls>
          <c:showLegendKey val="0"/>
          <c:showVal val="0"/>
          <c:showCatName val="0"/>
          <c:showSerName val="0"/>
          <c:showPercent val="0"/>
          <c:showBubbleSize val="0"/>
        </c:dLbls>
        <c:gapWidth val="150"/>
        <c:axId val="94585984"/>
        <c:axId val="945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94585984"/>
        <c:axId val="94587904"/>
      </c:lineChart>
      <c:dateAx>
        <c:axId val="94585984"/>
        <c:scaling>
          <c:orientation val="minMax"/>
        </c:scaling>
        <c:delete val="1"/>
        <c:axPos val="b"/>
        <c:numFmt formatCode="ge" sourceLinked="1"/>
        <c:majorTickMark val="none"/>
        <c:minorTickMark val="none"/>
        <c:tickLblPos val="none"/>
        <c:crossAx val="94587904"/>
        <c:crosses val="autoZero"/>
        <c:auto val="1"/>
        <c:lblOffset val="100"/>
        <c:baseTimeUnit val="years"/>
      </c:dateAx>
      <c:valAx>
        <c:axId val="945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918.51</c:v>
                </c:pt>
                <c:pt idx="1">
                  <c:v>1172.28</c:v>
                </c:pt>
                <c:pt idx="2">
                  <c:v>1218.71</c:v>
                </c:pt>
                <c:pt idx="3">
                  <c:v>985.06</c:v>
                </c:pt>
                <c:pt idx="4">
                  <c:v>870.96</c:v>
                </c:pt>
              </c:numCache>
            </c:numRef>
          </c:val>
        </c:ser>
        <c:dLbls>
          <c:showLegendKey val="0"/>
          <c:showVal val="0"/>
          <c:showCatName val="0"/>
          <c:showSerName val="0"/>
          <c:showPercent val="0"/>
          <c:showBubbleSize val="0"/>
        </c:dLbls>
        <c:gapWidth val="150"/>
        <c:axId val="94617600"/>
        <c:axId val="946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94617600"/>
        <c:axId val="94619520"/>
      </c:lineChart>
      <c:dateAx>
        <c:axId val="94617600"/>
        <c:scaling>
          <c:orientation val="minMax"/>
        </c:scaling>
        <c:delete val="1"/>
        <c:axPos val="b"/>
        <c:numFmt formatCode="ge" sourceLinked="1"/>
        <c:majorTickMark val="none"/>
        <c:minorTickMark val="none"/>
        <c:tickLblPos val="none"/>
        <c:crossAx val="94619520"/>
        <c:crosses val="autoZero"/>
        <c:auto val="1"/>
        <c:lblOffset val="100"/>
        <c:baseTimeUnit val="years"/>
      </c:dateAx>
      <c:valAx>
        <c:axId val="946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上関町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125</v>
      </c>
      <c r="AE8" s="73"/>
      <c r="AF8" s="73"/>
      <c r="AG8" s="73"/>
      <c r="AH8" s="73"/>
      <c r="AI8" s="73"/>
      <c r="AJ8" s="73"/>
      <c r="AK8" s="4"/>
      <c r="AL8" s="67">
        <f>データ!S6</f>
        <v>2946</v>
      </c>
      <c r="AM8" s="67"/>
      <c r="AN8" s="67"/>
      <c r="AO8" s="67"/>
      <c r="AP8" s="67"/>
      <c r="AQ8" s="67"/>
      <c r="AR8" s="67"/>
      <c r="AS8" s="67"/>
      <c r="AT8" s="66">
        <f>データ!T6</f>
        <v>34.69</v>
      </c>
      <c r="AU8" s="66"/>
      <c r="AV8" s="66"/>
      <c r="AW8" s="66"/>
      <c r="AX8" s="66"/>
      <c r="AY8" s="66"/>
      <c r="AZ8" s="66"/>
      <c r="BA8" s="66"/>
      <c r="BB8" s="66">
        <f>データ!U6</f>
        <v>84.92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4.45</v>
      </c>
      <c r="Q10" s="66"/>
      <c r="R10" s="66"/>
      <c r="S10" s="66"/>
      <c r="T10" s="66"/>
      <c r="U10" s="66"/>
      <c r="V10" s="66"/>
      <c r="W10" s="66">
        <f>データ!Q6</f>
        <v>97.11</v>
      </c>
      <c r="X10" s="66"/>
      <c r="Y10" s="66"/>
      <c r="Z10" s="66"/>
      <c r="AA10" s="66"/>
      <c r="AB10" s="66"/>
      <c r="AC10" s="66"/>
      <c r="AD10" s="67">
        <f>データ!R6</f>
        <v>2500</v>
      </c>
      <c r="AE10" s="67"/>
      <c r="AF10" s="67"/>
      <c r="AG10" s="67"/>
      <c r="AH10" s="67"/>
      <c r="AI10" s="67"/>
      <c r="AJ10" s="67"/>
      <c r="AK10" s="2"/>
      <c r="AL10" s="67">
        <f>データ!V6</f>
        <v>129</v>
      </c>
      <c r="AM10" s="67"/>
      <c r="AN10" s="67"/>
      <c r="AO10" s="67"/>
      <c r="AP10" s="67"/>
      <c r="AQ10" s="67"/>
      <c r="AR10" s="67"/>
      <c r="AS10" s="67"/>
      <c r="AT10" s="66">
        <f>データ!W6</f>
        <v>0.1</v>
      </c>
      <c r="AU10" s="66"/>
      <c r="AV10" s="66"/>
      <c r="AW10" s="66"/>
      <c r="AX10" s="66"/>
      <c r="AY10" s="66"/>
      <c r="AZ10" s="66"/>
      <c r="BA10" s="66"/>
      <c r="BB10" s="66">
        <f>データ!X6</f>
        <v>1290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353418</v>
      </c>
      <c r="D6" s="33">
        <f t="shared" si="3"/>
        <v>47</v>
      </c>
      <c r="E6" s="33">
        <f t="shared" si="3"/>
        <v>17</v>
      </c>
      <c r="F6" s="33">
        <f t="shared" si="3"/>
        <v>6</v>
      </c>
      <c r="G6" s="33">
        <f t="shared" si="3"/>
        <v>0</v>
      </c>
      <c r="H6" s="33" t="str">
        <f t="shared" si="3"/>
        <v>山口県　上関町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4.45</v>
      </c>
      <c r="Q6" s="34">
        <f t="shared" si="3"/>
        <v>97.11</v>
      </c>
      <c r="R6" s="34">
        <f t="shared" si="3"/>
        <v>2500</v>
      </c>
      <c r="S6" s="34">
        <f t="shared" si="3"/>
        <v>2946</v>
      </c>
      <c r="T6" s="34">
        <f t="shared" si="3"/>
        <v>34.69</v>
      </c>
      <c r="U6" s="34">
        <f t="shared" si="3"/>
        <v>84.92</v>
      </c>
      <c r="V6" s="34">
        <f t="shared" si="3"/>
        <v>129</v>
      </c>
      <c r="W6" s="34">
        <f t="shared" si="3"/>
        <v>0.1</v>
      </c>
      <c r="X6" s="34">
        <f t="shared" si="3"/>
        <v>1290</v>
      </c>
      <c r="Y6" s="35">
        <f>IF(Y7="",NA(),Y7)</f>
        <v>99.75</v>
      </c>
      <c r="Z6" s="35">
        <f t="shared" ref="Z6:AH6" si="4">IF(Z7="",NA(),Z7)</f>
        <v>99.94</v>
      </c>
      <c r="AA6" s="35">
        <f t="shared" si="4"/>
        <v>100.07</v>
      </c>
      <c r="AB6" s="35">
        <f t="shared" si="4"/>
        <v>99.89</v>
      </c>
      <c r="AC6" s="35">
        <f t="shared" si="4"/>
        <v>99.98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23.02</v>
      </c>
      <c r="BR6" s="35">
        <f t="shared" ref="BR6:BZ6" si="8">IF(BR7="",NA(),BR7)</f>
        <v>17.670000000000002</v>
      </c>
      <c r="BS6" s="35">
        <f t="shared" si="8"/>
        <v>17.829999999999998</v>
      </c>
      <c r="BT6" s="35">
        <f t="shared" si="8"/>
        <v>24.34</v>
      </c>
      <c r="BU6" s="35">
        <f t="shared" si="8"/>
        <v>27.92</v>
      </c>
      <c r="BV6" s="35">
        <f t="shared" si="8"/>
        <v>37.92</v>
      </c>
      <c r="BW6" s="35">
        <f t="shared" si="8"/>
        <v>35.049999999999997</v>
      </c>
      <c r="BX6" s="35">
        <f t="shared" si="8"/>
        <v>33.86</v>
      </c>
      <c r="BY6" s="35">
        <f t="shared" si="8"/>
        <v>33.58</v>
      </c>
      <c r="BZ6" s="35">
        <f t="shared" si="8"/>
        <v>34.51</v>
      </c>
      <c r="CA6" s="34" t="str">
        <f>IF(CA7="","",IF(CA7="-","【-】","【"&amp;SUBSTITUTE(TEXT(CA7,"#,##0.00"),"-","△")&amp;"】"))</f>
        <v>【45.38】</v>
      </c>
      <c r="CB6" s="35">
        <f>IF(CB7="",NA(),CB7)</f>
        <v>918.51</v>
      </c>
      <c r="CC6" s="35">
        <f t="shared" ref="CC6:CK6" si="9">IF(CC7="",NA(),CC7)</f>
        <v>1172.28</v>
      </c>
      <c r="CD6" s="35">
        <f t="shared" si="9"/>
        <v>1218.71</v>
      </c>
      <c r="CE6" s="35">
        <f t="shared" si="9"/>
        <v>985.06</v>
      </c>
      <c r="CF6" s="35">
        <f t="shared" si="9"/>
        <v>870.96</v>
      </c>
      <c r="CG6" s="35">
        <f t="shared" si="9"/>
        <v>438.71</v>
      </c>
      <c r="CH6" s="35">
        <f t="shared" si="9"/>
        <v>463.38</v>
      </c>
      <c r="CI6" s="35">
        <f t="shared" si="9"/>
        <v>510.15</v>
      </c>
      <c r="CJ6" s="35">
        <f t="shared" si="9"/>
        <v>514.39</v>
      </c>
      <c r="CK6" s="35">
        <f t="shared" si="9"/>
        <v>476.11</v>
      </c>
      <c r="CL6" s="34" t="str">
        <f>IF(CL7="","",IF(CL7="-","【-】","【"&amp;SUBSTITUTE(TEXT(CL7,"#,##0.00"),"-","△")&amp;"】"))</f>
        <v>【377.04】</v>
      </c>
      <c r="CM6" s="35">
        <f>IF(CM7="",NA(),CM7)</f>
        <v>28.08</v>
      </c>
      <c r="CN6" s="35">
        <f t="shared" ref="CN6:CV6" si="10">IF(CN7="",NA(),CN7)</f>
        <v>26.03</v>
      </c>
      <c r="CO6" s="35">
        <f t="shared" si="10"/>
        <v>19.18</v>
      </c>
      <c r="CP6" s="35">
        <f t="shared" si="10"/>
        <v>18.489999999999998</v>
      </c>
      <c r="CQ6" s="35">
        <f t="shared" si="10"/>
        <v>21.23</v>
      </c>
      <c r="CR6" s="35">
        <f t="shared" si="10"/>
        <v>33.81</v>
      </c>
      <c r="CS6" s="35">
        <f t="shared" si="10"/>
        <v>31.37</v>
      </c>
      <c r="CT6" s="35">
        <f t="shared" si="10"/>
        <v>29.86</v>
      </c>
      <c r="CU6" s="35">
        <f t="shared" si="10"/>
        <v>29.28</v>
      </c>
      <c r="CV6" s="35">
        <f t="shared" si="10"/>
        <v>29.4</v>
      </c>
      <c r="CW6" s="34" t="str">
        <f>IF(CW7="","",IF(CW7="-","【-】","【"&amp;SUBSTITUTE(TEXT(CW7,"#,##0.00"),"-","△")&amp;"】"))</f>
        <v>【34.15】</v>
      </c>
      <c r="CX6" s="35">
        <f>IF(CX7="",NA(),CX7)</f>
        <v>87.65</v>
      </c>
      <c r="CY6" s="35">
        <f t="shared" ref="CY6:DG6" si="11">IF(CY7="",NA(),CY7)</f>
        <v>88.41</v>
      </c>
      <c r="CZ6" s="35">
        <f t="shared" si="11"/>
        <v>89.68</v>
      </c>
      <c r="DA6" s="35">
        <f t="shared" si="11"/>
        <v>92.75</v>
      </c>
      <c r="DB6" s="35">
        <f t="shared" si="11"/>
        <v>97.67</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353418</v>
      </c>
      <c r="D7" s="37">
        <v>47</v>
      </c>
      <c r="E7" s="37">
        <v>17</v>
      </c>
      <c r="F7" s="37">
        <v>6</v>
      </c>
      <c r="G7" s="37">
        <v>0</v>
      </c>
      <c r="H7" s="37" t="s">
        <v>110</v>
      </c>
      <c r="I7" s="37" t="s">
        <v>111</v>
      </c>
      <c r="J7" s="37" t="s">
        <v>112</v>
      </c>
      <c r="K7" s="37" t="s">
        <v>113</v>
      </c>
      <c r="L7" s="37" t="s">
        <v>114</v>
      </c>
      <c r="M7" s="37"/>
      <c r="N7" s="38" t="s">
        <v>115</v>
      </c>
      <c r="O7" s="38" t="s">
        <v>116</v>
      </c>
      <c r="P7" s="38">
        <v>4.45</v>
      </c>
      <c r="Q7" s="38">
        <v>97.11</v>
      </c>
      <c r="R7" s="38">
        <v>2500</v>
      </c>
      <c r="S7" s="38">
        <v>2946</v>
      </c>
      <c r="T7" s="38">
        <v>34.69</v>
      </c>
      <c r="U7" s="38">
        <v>84.92</v>
      </c>
      <c r="V7" s="38">
        <v>129</v>
      </c>
      <c r="W7" s="38">
        <v>0.1</v>
      </c>
      <c r="X7" s="38">
        <v>1290</v>
      </c>
      <c r="Y7" s="38">
        <v>99.75</v>
      </c>
      <c r="Z7" s="38">
        <v>99.94</v>
      </c>
      <c r="AA7" s="38">
        <v>100.07</v>
      </c>
      <c r="AB7" s="38">
        <v>99.89</v>
      </c>
      <c r="AC7" s="38">
        <v>99.98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1451.54</v>
      </c>
      <c r="BO7" s="38">
        <v>1700.42</v>
      </c>
      <c r="BP7" s="38">
        <v>985.48</v>
      </c>
      <c r="BQ7" s="38">
        <v>23.02</v>
      </c>
      <c r="BR7" s="38">
        <v>17.670000000000002</v>
      </c>
      <c r="BS7" s="38">
        <v>17.829999999999998</v>
      </c>
      <c r="BT7" s="38">
        <v>24.34</v>
      </c>
      <c r="BU7" s="38">
        <v>27.92</v>
      </c>
      <c r="BV7" s="38">
        <v>37.92</v>
      </c>
      <c r="BW7" s="38">
        <v>35.049999999999997</v>
      </c>
      <c r="BX7" s="38">
        <v>33.86</v>
      </c>
      <c r="BY7" s="38">
        <v>33.58</v>
      </c>
      <c r="BZ7" s="38">
        <v>34.51</v>
      </c>
      <c r="CA7" s="38">
        <v>45.38</v>
      </c>
      <c r="CB7" s="38">
        <v>918.51</v>
      </c>
      <c r="CC7" s="38">
        <v>1172.28</v>
      </c>
      <c r="CD7" s="38">
        <v>1218.71</v>
      </c>
      <c r="CE7" s="38">
        <v>985.06</v>
      </c>
      <c r="CF7" s="38">
        <v>870.96</v>
      </c>
      <c r="CG7" s="38">
        <v>438.71</v>
      </c>
      <c r="CH7" s="38">
        <v>463.38</v>
      </c>
      <c r="CI7" s="38">
        <v>510.15</v>
      </c>
      <c r="CJ7" s="38">
        <v>514.39</v>
      </c>
      <c r="CK7" s="38">
        <v>476.11</v>
      </c>
      <c r="CL7" s="38">
        <v>377.04</v>
      </c>
      <c r="CM7" s="38">
        <v>28.08</v>
      </c>
      <c r="CN7" s="38">
        <v>26.03</v>
      </c>
      <c r="CO7" s="38">
        <v>19.18</v>
      </c>
      <c r="CP7" s="38">
        <v>18.489999999999998</v>
      </c>
      <c r="CQ7" s="38">
        <v>21.23</v>
      </c>
      <c r="CR7" s="38">
        <v>33.81</v>
      </c>
      <c r="CS7" s="38">
        <v>31.37</v>
      </c>
      <c r="CT7" s="38">
        <v>29.86</v>
      </c>
      <c r="CU7" s="38">
        <v>29.28</v>
      </c>
      <c r="CV7" s="38">
        <v>29.4</v>
      </c>
      <c r="CW7" s="38">
        <v>34.15</v>
      </c>
      <c r="CX7" s="38">
        <v>87.65</v>
      </c>
      <c r="CY7" s="38">
        <v>88.41</v>
      </c>
      <c r="CZ7" s="38">
        <v>89.68</v>
      </c>
      <c r="DA7" s="38">
        <v>92.75</v>
      </c>
      <c r="DB7" s="38">
        <v>97.67</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2018-02-08T04:45:06Z</cp:lastPrinted>
  <dcterms:created xsi:type="dcterms:W3CDTF">2017-12-25T02:36:17Z</dcterms:created>
  <dcterms:modified xsi:type="dcterms:W3CDTF">2018-02-08T04:45:10Z</dcterms:modified>
</cp:coreProperties>
</file>