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kaikei\Desktop\20170224\4.11.5\"/>
    </mc:Choice>
  </mc:AlternateContent>
  <bookViews>
    <workbookView xWindow="0" yWindow="0" windowWidth="23040" windowHeight="9384"/>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全体貸借対照表!$C$1:$AB$72</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9"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70" i="5" s="1"/>
  <c r="AD46" i="5"/>
  <c r="AD15" i="5"/>
  <c r="Q16" i="8"/>
  <c r="W20" i="7"/>
  <c r="R15" i="6"/>
  <c r="R14" i="6" s="1"/>
  <c r="AD14" i="5" l="1"/>
  <c r="AD70" i="5" s="1"/>
  <c r="U20" i="7"/>
  <c r="W29" i="7"/>
  <c r="U29" i="7" s="1"/>
</calcChain>
</file>

<file path=xl/sharedStrings.xml><?xml version="1.0" encoding="utf-8"?>
<sst xmlns="http://schemas.openxmlformats.org/spreadsheetml/2006/main" count="782" uniqueCount="409">
  <si>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</si>
  <si>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</si>
  <si>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</si>
  <si>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</si>
  <si>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</si>
  <si>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</si>
  <si>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</si>
  <si>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</si>
  <si>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</si>
  <si>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</si>
  <si>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</si>
  <si>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</si>
  <si>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</si>
  <si>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</si>
  <si>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</si>
  <si>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</si>
  <si>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</si>
  <si>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</si>
  <si>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</si>
  <si>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</si>
  <si>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</si>
  <si>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</si>
  <si>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</si>
  <si>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</si>
  <si>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</si>
  <si>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</si>
  <si>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</si>
  <si>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</si>
  <si>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</si>
  <si>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</si>
  <si>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</si>
  <si>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</si>
  <si>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</si>
  <si>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</si>
  <si>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</si>
  <si>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</si>
  <si>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</si>
  <si>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</si>
  <si>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</si>
  <si>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</si>
  <si>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</si>
  <si>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</si>
  <si>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</si>
  <si>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</si>
  <si>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</si>
  <si>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</si>
  <si>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</si>
  <si>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</si>
  <si>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</si>
  <si>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</si>
  <si>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</si>
  <si>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</si>
  <si>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</si>
  <si>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</si>
  <si>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</si>
  <si>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</si>
  <si>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</si>
  <si>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</si>
  <si>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</si>
  <si>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</si>
  <si>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</si>
  <si>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</si>
  <si>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</si>
  <si>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</si>
  <si>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</si>
  <si>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</si>
  <si>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</si>
  <si>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</si>
  <si>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</si>
  <si>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</si>
  <si>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</si>
  <si>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</si>
  <si>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</si>
  <si>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</si>
  <si>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</si>
  <si>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</si>
  <si>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</si>
  <si>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</si>
  <si>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</si>
  <si>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</si>
  <si>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</si>
  <si>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</si>
  <si>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</si>
  <si>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</si>
  <si>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</si>
  <si>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</si>
  <si>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</si>
  <si>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</si>
  <si>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</si>
  <si>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</si>
  <si>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</si>
  <si>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</si>
  <si>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</si>
  <si>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</si>
  <si>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</si>
  <si>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</si>
  <si>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</si>
  <si>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</si>
  <si>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</si>
  <si>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</si>
  <si>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</si>
  <si>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</si>
  <si>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</si>
  <si>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</si>
  <si>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</si>
  <si>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</si>
  <si>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</si>
  <si>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</si>
  <si>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</si>
  <si>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</si>
  <si>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</si>
  <si>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</si>
  <si>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</si>
  <si>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</si>
  <si>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</si>
  <si>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</si>
  <si>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</si>
  <si>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</si>
  <si>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</si>
  <si>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</si>
  <si>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</si>
  <si>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</si>
  <si>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</si>
  <si>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</si>
  <si>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</si>
  <si>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</si>
  <si>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</si>
  <si>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</si>
  <si>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</si>
  <si>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</si>
  <si>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</si>
  <si>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</si>
  <si>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</si>
  <si>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</si>
  <si>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</si>
  <si>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</si>
  <si>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</si>
  <si>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</si>
  <si>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</si>
  <si>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</si>
  <si>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</si>
  <si>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</si>
  <si>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</si>
  <si>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</si>
  <si>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</si>
  <si>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</si>
  <si>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</si>
  <si>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</si>
  <si>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</si>
  <si>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</si>
  <si>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</si>
  <si>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</si>
  <si>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</si>
  <si>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</si>
  <si>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</si>
  <si>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</si>
  <si>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</si>
  <si>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</si>
  <si>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</si>
  <si>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</si>
  <si>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</si>
  <si>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</si>
  <si>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</si>
  <si>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</si>
  <si>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</si>
  <si>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</si>
  <si>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</si>
  <si>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</si>
  <si>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</si>
  <si>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</si>
  <si>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</si>
  <si>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</si>
  <si>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</si>
  <si>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</si>
  <si>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</si>
  <si>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</si>
  <si>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</si>
  <si>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</si>
  <si>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</si>
  <si>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</si>
  <si>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</si>
  <si>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</si>
  <si>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</si>
  <si>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</si>
  <si>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</si>
  <si>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</si>
  <si>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</si>
  <si>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</si>
  <si>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</si>
  <si>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</si>
  <si>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</si>
  <si>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</si>
  <si>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</si>
  <si>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</si>
  <si>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</si>
  <si>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</si>
  <si>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</si>
  <si>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</si>
  <si>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</si>
  <si>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</si>
  <si>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</si>
  <si>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</si>
  <si>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</si>
  <si>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</si>
  <si>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</si>
  <si>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</si>
  <si>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</si>
  <si>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</si>
  <si>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</si>
  <si>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</si>
  <si>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</si>
  <si>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</si>
  <si>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</si>
  <si>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</si>
  <si>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</si>
  <si>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</si>
  <si>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</si>
  <si>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</si>
  <si>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</si>
  <si>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</si>
  <si>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</si>
  <si>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</si>
  <si>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</si>
  <si>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</si>
  <si>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</si>
  <si>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</si>
  <si>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</si>
  <si>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</si>
  <si>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</si>
  <si>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</si>
  <si>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</si>
  <si>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</si>
  <si>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</si>
  <si>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</si>
  <si>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</si>
  <si>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</si>
  <si>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</si>
  <si>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</si>
  <si>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</si>
  <si>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</si>
  <si>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</si>
  <si>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</si>
  <si>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</si>
  <si>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</si>
  <si>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</si>
  <si>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</si>
  <si>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</si>
  <si>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</si>
  <si>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</si>
  <si>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</si>
  <si>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</si>
  <si>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</si>
  <si>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</si>
  <si>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</si>
  <si>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</si>
  <si>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</si>
  <si>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</si>
  <si>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</si>
  <si>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</si>
  <si>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</si>
  <si>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</si>
  <si>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</si>
  <si>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</si>
  <si>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</si>
  <si>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</si>
  <si>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</si>
  <si>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</si>
  <si>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</si>
  <si>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</si>
  <si>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</si>
  <si>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</si>
  <si>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</si>
  <si>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</si>
  <si>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</si>
  <si>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</si>
  <si>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</si>
  <si>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</si>
  <si>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</si>
  <si>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</si>
  <si>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</si>
  <si>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</si>
  <si>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</si>
  <si>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</si>
  <si>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</si>
  <si>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</si>
  <si>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</si>
  <si>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</si>
  <si>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</si>
  <si>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</si>
  <si>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</si>
  <si>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</si>
  <si>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</si>
  <si>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</si>
  <si>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</si>
  <si>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</si>
  <si>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</si>
  <si>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</si>
  <si>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</si>
  <si>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</si>
  <si>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</si>
  <si>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</si>
  <si>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</si>
  <si>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</si>
  <si>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</si>
  <si>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</si>
  <si>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</si>
  <si>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</si>
  <si>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</si>
  <si>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</si>
  <si>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</si>
  <si>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</si>
  <si>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</si>
  <si>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</si>
  <si>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</si>
  <si>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</si>
  <si>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</si>
  <si>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</si>
  <si>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</si>
  <si>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</si>
  <si>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</si>
  <si>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</si>
  <si>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</si>
  <si>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</si>
  <si>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</si>
  <si>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</si>
  <si>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</si>
  <si>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</si>
  <si>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</si>
  <si>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</si>
  <si>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</si>
  <si>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</si>
  <si>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</si>
  <si>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</si>
  <si>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</si>
  <si>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H27</t>
  </si>
  <si>
    <t>*出力帳票選択 ： 財務書類</t>
  </si>
  <si>
    <t>*団体区分 ： 全体</t>
  </si>
  <si>
    <t>*団体／会計コード ：</t>
  </si>
  <si>
    <t>*出力範囲 ： 年次</t>
  </si>
  <si>
    <t>*出力金額単位 ： 千円</t>
  </si>
  <si>
    <t>１．重要な会計方針</t>
  </si>
  <si>
    <t>有形固定資産等の評価基準及び評価方法</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</si>
  <si>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t>
  </si>
  <si>
    <t>有価証券等の評価基準及び評価方法</t>
  </si>
  <si>
    <t xml:space="preserve"> 出資金のうち、市場価格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t>
  </si>
  <si>
    <t>有形固定資産等の減価償却の方法</t>
  </si>
  <si>
    <t xml:space="preserve"> 定額法を採用しております。</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</si>
  <si>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</si>
  <si>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</si>
  <si>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</si>
  <si>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全体資金収支計算書における資金の範囲</t>
  </si>
  <si>
    <t xml:space="preserve"> 現金（手許現金及び要求払預金）を資金の範囲としております。</t>
  </si>
  <si>
    <t>採用した消費税等の会計処理</t>
  </si>
  <si>
    <t xml:space="preserve"> 消費税等の会計処理は税込方式によっております。</t>
  </si>
  <si>
    <t>連結対象団体（会計）の決算日が一般会計等と異なる場合は、当該決算日及び連結のため当該連結対象団体（会計）について特に行った処理の概要</t>
  </si>
  <si>
    <t xml:space="preserve"> 該当ありません。</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</si>
  <si>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</si>
  <si>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</si>
  <si>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</si>
  <si>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</si>
  <si>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</si>
  <si>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</si>
  <si>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</si>
  <si>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</si>
  <si>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</si>
  <si>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</si>
  <si>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</si>
  <si>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</si>
  <si>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</si>
  <si>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</si>
  <si>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</si>
  <si>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</si>
  <si>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</si>
  <si>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</si>
  <si>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へき地診療所事業特別会計 ： 全部連結</t>
  </si>
  <si>
    <t>一般会計等 へき地歯科診療所事業特別会計 ： 全部連結</t>
  </si>
  <si>
    <t>一般会計等 用地取得事業特別会計 ： 全部連結</t>
  </si>
  <si>
    <t>公営企業会計 簡易水道事業特別会計 ： 全部連結</t>
  </si>
  <si>
    <t>公営企業会計 農業集落排水事業特別会計 ： 全部連結</t>
  </si>
  <si>
    <t>公営企業会計 漁業集落排水事業特別会計 ： 全部連結</t>
  </si>
  <si>
    <t>公営企業会計 航運事業特別会計 ： 全部連結</t>
  </si>
  <si>
    <t>その他 国民健康保険事業特別会計 ： 全部連結</t>
  </si>
  <si>
    <t>その他 後期高齢者医療特別会計 ： 全部連結</t>
  </si>
  <si>
    <t>その他 介護保険特別会計　保険事業勘定 ： 全部連結</t>
  </si>
  <si>
    <t>その他 介護保険特別会計　介護サービス事業勘定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</si>
  <si>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</si>
  <si>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 xml:space="preserve"> 財務書類の作成基準日は、会計年度末（３月３１日）ですが、出納整理期間中の現金の受は払い等を終了した後の計数をもって会計年度末の計数としております。（地方自治法第２３５条の５「普通地方公共団体の出納は、翌年度の５月３１日をもって閉鎖する」）</t>
  </si>
  <si>
    <t>表示単位未満の金額は四捨五入することとしているが、四捨五入により合計金額に齟齬が生じる場合は、その旨</t>
  </si>
  <si>
    <t xml:space="preserve"> 下位項目との金額差は、単位未満の四捨五入によるものです。</t>
  </si>
  <si>
    <t>その他全体財務書類の内容を理解するために必要と認められる事項</t>
  </si>
  <si>
    <t>（単位：千円）</t>
  </si>
  <si>
    <t>-</t>
    <phoneticPr fontId="2"/>
  </si>
  <si>
    <t>全体行政コスト計算書</t>
  </si>
  <si>
    <t>自　平成２７年４月１日　</t>
    <phoneticPr fontId="11"/>
  </si>
  <si>
    <t>至　平成２８年３月３１日</t>
    <phoneticPr fontId="11"/>
  </si>
  <si>
    <t>-</t>
    <phoneticPr fontId="11"/>
  </si>
  <si>
    <t>-</t>
    <phoneticPr fontId="11"/>
  </si>
  <si>
    <t>※</t>
  </si>
  <si>
    <t>全体純資産変動計算書</t>
  </si>
  <si>
    <t>-</t>
    <phoneticPr fontId="11"/>
  </si>
  <si>
    <t>全体資金収支計算書</t>
  </si>
  <si>
    <t>全体貸借対照表</t>
  </si>
  <si>
    <t>（平成２８年３月３１日現在）</t>
  </si>
  <si>
    <t>地方債等</t>
    <phoneticPr fontId="2"/>
  </si>
  <si>
    <t>1年内償還予定地方債等</t>
    <phoneticPr fontId="2"/>
  </si>
  <si>
    <t/>
  </si>
  <si>
    <t>全体行政コスト及び純資産変動計算書</t>
  </si>
  <si>
    <t xml:space="preserve"> 徴収不能引当金は過去５年間の平均不能欠損率により計上しております。
 退職手当引当金は地方公共団体財政健全化法における退職手当支給額に係る負担見込額算定方法に従っております。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t>
  </si>
  <si>
    <t xml:space="preserve"> 総額：60,000千円
 貸借対照表計上額：45,000千円
 貸借対照表未計上額：15,000千円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</si>
</sst>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aikei/Desktop/2015/3-4&#36001;&#21209;&#26360;&#39006;/0273_05RO001_2017022810044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333</v>
      </c>
    </row>
    <row r="2" spans="1:31" x14ac:dyDescent="0.2">
      <c r="D2" s="10" t="s">
        <v>334</v>
      </c>
    </row>
    <row r="3" spans="1:31" x14ac:dyDescent="0.2">
      <c r="D3" s="10" t="s">
        <v>335</v>
      </c>
    </row>
    <row r="4" spans="1:31" x14ac:dyDescent="0.2">
      <c r="D4" s="10" t="s">
        <v>336</v>
      </c>
    </row>
    <row r="5" spans="1:31" x14ac:dyDescent="0.2">
      <c r="D5" s="10" t="s">
        <v>337</v>
      </c>
    </row>
    <row r="6" spans="1:31" x14ac:dyDescent="0.2">
      <c r="D6" s="10" t="s">
        <v>338</v>
      </c>
    </row>
    <row r="7" spans="1:31" x14ac:dyDescent="0.2">
      <c r="D7" s="10" t="s">
        <v>339</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401</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402</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390</v>
      </c>
      <c r="AB11" s="15"/>
    </row>
    <row r="12" spans="1:31" s="18" customFormat="1" ht="14.25" customHeight="1" thickBot="1" x14ac:dyDescent="0.25">
      <c r="A12" s="17" t="s">
        <v>316</v>
      </c>
      <c r="B12" s="17" t="s">
        <v>317</v>
      </c>
      <c r="D12" s="19" t="s">
        <v>0</v>
      </c>
      <c r="E12" s="20"/>
      <c r="F12" s="20"/>
      <c r="G12" s="20"/>
      <c r="H12" s="20"/>
      <c r="I12" s="20"/>
      <c r="J12" s="20"/>
      <c r="K12" s="21"/>
      <c r="L12" s="21"/>
      <c r="M12" s="21"/>
      <c r="N12" s="21"/>
      <c r="O12" s="21"/>
      <c r="P12" s="22" t="s">
        <v>318</v>
      </c>
      <c r="Q12" s="23"/>
      <c r="R12" s="20" t="s">
        <v>0</v>
      </c>
      <c r="S12" s="20"/>
      <c r="T12" s="20"/>
      <c r="U12" s="20"/>
      <c r="V12" s="20"/>
      <c r="W12" s="20"/>
      <c r="X12" s="20"/>
      <c r="Y12" s="20"/>
      <c r="Z12" s="22" t="s">
        <v>318</v>
      </c>
      <c r="AA12" s="23"/>
    </row>
    <row r="13" spans="1:31" ht="14.7" customHeight="1" x14ac:dyDescent="0.2">
      <c r="D13" s="24" t="s">
        <v>319</v>
      </c>
      <c r="E13" s="25"/>
      <c r="F13" s="26"/>
      <c r="G13" s="27"/>
      <c r="H13" s="27"/>
      <c r="I13" s="27"/>
      <c r="J13" s="27"/>
      <c r="K13" s="25"/>
      <c r="L13" s="25"/>
      <c r="M13" s="25"/>
      <c r="N13" s="25"/>
      <c r="O13" s="25"/>
      <c r="P13" s="28"/>
      <c r="Q13" s="29"/>
      <c r="R13" s="26" t="s">
        <v>320</v>
      </c>
      <c r="S13" s="26"/>
      <c r="T13" s="26"/>
      <c r="U13" s="26"/>
      <c r="V13" s="26"/>
      <c r="W13" s="26"/>
      <c r="X13" s="26"/>
      <c r="Y13" s="25"/>
      <c r="Z13" s="28"/>
      <c r="AA13" s="30"/>
      <c r="AC13" s="419"/>
      <c r="AD13" s="419"/>
    </row>
    <row r="14" spans="1:31" ht="14.7" customHeight="1" x14ac:dyDescent="0.2">
      <c r="A14" s="7" t="s">
        <v>3</v>
      </c>
      <c r="B14" s="7" t="s">
        <v>102</v>
      </c>
      <c r="D14" s="31"/>
      <c r="E14" s="26" t="s">
        <v>4</v>
      </c>
      <c r="F14" s="26"/>
      <c r="G14" s="26"/>
      <c r="H14" s="26"/>
      <c r="I14" s="26"/>
      <c r="J14" s="26"/>
      <c r="K14" s="25"/>
      <c r="L14" s="25"/>
      <c r="M14" s="25"/>
      <c r="N14" s="25"/>
      <c r="O14" s="25"/>
      <c r="P14" s="32">
        <v>25749621</v>
      </c>
      <c r="Q14" s="33" t="s">
        <v>397</v>
      </c>
      <c r="R14" s="26"/>
      <c r="S14" s="26" t="s">
        <v>103</v>
      </c>
      <c r="T14" s="26"/>
      <c r="U14" s="26"/>
      <c r="V14" s="26"/>
      <c r="W14" s="26"/>
      <c r="X14" s="26"/>
      <c r="Y14" s="25"/>
      <c r="Z14" s="32">
        <v>3988884</v>
      </c>
      <c r="AA14" s="34"/>
      <c r="AC14" s="419"/>
      <c r="AD14" s="419">
        <f>IF(AND(AD15="-",AD43="-",AD46="-"),"-",SUM(AD15,AD43,AD46))</f>
        <v>25749620922</v>
      </c>
      <c r="AE14" s="10">
        <f>IF(COUNTIF(AE15:AE19,"-")=COUNTA(AE15:AE19),"-",SUM(AE15:AE19))</f>
        <v>3988884087</v>
      </c>
    </row>
    <row r="15" spans="1:31" ht="14.7" customHeight="1" x14ac:dyDescent="0.2">
      <c r="A15" s="7" t="s">
        <v>5</v>
      </c>
      <c r="B15" s="7" t="s">
        <v>104</v>
      </c>
      <c r="D15" s="31"/>
      <c r="E15" s="26"/>
      <c r="F15" s="26" t="s">
        <v>6</v>
      </c>
      <c r="G15" s="26"/>
      <c r="H15" s="26"/>
      <c r="I15" s="26"/>
      <c r="J15" s="26"/>
      <c r="K15" s="25"/>
      <c r="L15" s="25"/>
      <c r="M15" s="25"/>
      <c r="N15" s="25"/>
      <c r="O15" s="25"/>
      <c r="P15" s="32">
        <v>22544148</v>
      </c>
      <c r="Q15" s="33" t="s">
        <v>397</v>
      </c>
      <c r="R15" s="26"/>
      <c r="S15" s="26"/>
      <c r="T15" s="26" t="s">
        <v>403</v>
      </c>
      <c r="U15" s="26"/>
      <c r="V15" s="26"/>
      <c r="W15" s="26"/>
      <c r="X15" s="26"/>
      <c r="Y15" s="25"/>
      <c r="Z15" s="32">
        <v>3393444</v>
      </c>
      <c r="AA15" s="34"/>
      <c r="AC15" s="419"/>
      <c r="AD15" s="419">
        <f>IF(AND(AD16="-",AD32="-",COUNTIF(AD41:AD42,"-")=COUNTA(AD41:AD42)),"-",SUM(AD16,AD32,AD41:AD42))</f>
        <v>22544147853</v>
      </c>
      <c r="AE15" s="10">
        <v>3393443933</v>
      </c>
    </row>
    <row r="16" spans="1:31" ht="14.7" customHeight="1" x14ac:dyDescent="0.2">
      <c r="A16" s="7" t="s">
        <v>7</v>
      </c>
      <c r="B16" s="7" t="s">
        <v>105</v>
      </c>
      <c r="D16" s="31"/>
      <c r="E16" s="26"/>
      <c r="F16" s="26"/>
      <c r="G16" s="26" t="s">
        <v>8</v>
      </c>
      <c r="H16" s="26"/>
      <c r="I16" s="26"/>
      <c r="J16" s="26"/>
      <c r="K16" s="25"/>
      <c r="L16" s="25"/>
      <c r="M16" s="25"/>
      <c r="N16" s="25"/>
      <c r="O16" s="25"/>
      <c r="P16" s="32">
        <v>8932849</v>
      </c>
      <c r="Q16" s="33" t="s">
        <v>397</v>
      </c>
      <c r="R16" s="26"/>
      <c r="S16" s="26"/>
      <c r="T16" s="26" t="s">
        <v>106</v>
      </c>
      <c r="U16" s="26"/>
      <c r="V16" s="26"/>
      <c r="W16" s="26"/>
      <c r="X16" s="26"/>
      <c r="Y16" s="25"/>
      <c r="Z16" s="32">
        <v>0</v>
      </c>
      <c r="AA16" s="34"/>
      <c r="AC16" s="419"/>
      <c r="AD16" s="419">
        <f>IF(COUNTIF(AD17:AD31,"-")=COUNTA(AD17:AD31),"-",SUM(AD17:AD31))</f>
        <v>8932848983</v>
      </c>
      <c r="AE16" s="10">
        <v>0</v>
      </c>
    </row>
    <row r="17" spans="1:31" ht="14.7" customHeight="1" x14ac:dyDescent="0.2">
      <c r="A17" s="7" t="s">
        <v>9</v>
      </c>
      <c r="B17" s="7" t="s">
        <v>107</v>
      </c>
      <c r="D17" s="31"/>
      <c r="E17" s="26"/>
      <c r="F17" s="26"/>
      <c r="G17" s="26"/>
      <c r="H17" s="26" t="s">
        <v>10</v>
      </c>
      <c r="I17" s="26"/>
      <c r="J17" s="26"/>
      <c r="K17" s="25"/>
      <c r="L17" s="25"/>
      <c r="M17" s="25"/>
      <c r="N17" s="25"/>
      <c r="O17" s="25"/>
      <c r="P17" s="32">
        <v>2595055</v>
      </c>
      <c r="Q17" s="33"/>
      <c r="R17" s="26"/>
      <c r="S17" s="26"/>
      <c r="T17" s="26" t="s">
        <v>108</v>
      </c>
      <c r="U17" s="26"/>
      <c r="V17" s="26"/>
      <c r="W17" s="26"/>
      <c r="X17" s="26"/>
      <c r="Y17" s="25"/>
      <c r="Z17" s="32">
        <v>550440</v>
      </c>
      <c r="AA17" s="34"/>
      <c r="AC17" s="419"/>
      <c r="AD17" s="419">
        <v>2595054510</v>
      </c>
      <c r="AE17" s="10">
        <v>550440154</v>
      </c>
    </row>
    <row r="18" spans="1:31" ht="14.7" customHeight="1" x14ac:dyDescent="0.2">
      <c r="A18" s="7" t="s">
        <v>12</v>
      </c>
      <c r="B18" s="7" t="s">
        <v>109</v>
      </c>
      <c r="D18" s="31"/>
      <c r="E18" s="26"/>
      <c r="F18" s="26"/>
      <c r="G18" s="26"/>
      <c r="H18" s="26" t="s">
        <v>13</v>
      </c>
      <c r="I18" s="26"/>
      <c r="J18" s="26"/>
      <c r="K18" s="25"/>
      <c r="L18" s="25"/>
      <c r="M18" s="25"/>
      <c r="N18" s="25"/>
      <c r="O18" s="25"/>
      <c r="P18" s="32">
        <v>0</v>
      </c>
      <c r="Q18" s="33"/>
      <c r="R18" s="26"/>
      <c r="S18" s="26"/>
      <c r="T18" s="26" t="s">
        <v>110</v>
      </c>
      <c r="U18" s="26"/>
      <c r="V18" s="26"/>
      <c r="W18" s="26"/>
      <c r="X18" s="26"/>
      <c r="Y18" s="25"/>
      <c r="Z18" s="32">
        <v>45000</v>
      </c>
      <c r="AA18" s="34"/>
      <c r="AC18" s="419"/>
      <c r="AD18" s="419">
        <v>0</v>
      </c>
      <c r="AE18" s="10">
        <v>45000000</v>
      </c>
    </row>
    <row r="19" spans="1:31" ht="14.7" customHeight="1" x14ac:dyDescent="0.2">
      <c r="A19" s="7" t="s">
        <v>14</v>
      </c>
      <c r="B19" s="7" t="s">
        <v>111</v>
      </c>
      <c r="D19" s="31"/>
      <c r="E19" s="26"/>
      <c r="F19" s="26"/>
      <c r="G19" s="26"/>
      <c r="H19" s="26" t="s">
        <v>15</v>
      </c>
      <c r="I19" s="26"/>
      <c r="J19" s="26"/>
      <c r="K19" s="25"/>
      <c r="L19" s="25"/>
      <c r="M19" s="25"/>
      <c r="N19" s="25"/>
      <c r="O19" s="25"/>
      <c r="P19" s="32">
        <v>10221791</v>
      </c>
      <c r="Q19" s="33"/>
      <c r="R19" s="26"/>
      <c r="S19" s="26"/>
      <c r="T19" s="26" t="s">
        <v>35</v>
      </c>
      <c r="U19" s="26"/>
      <c r="V19" s="26"/>
      <c r="W19" s="26"/>
      <c r="X19" s="26"/>
      <c r="Y19" s="25"/>
      <c r="Z19" s="32">
        <v>0</v>
      </c>
      <c r="AA19" s="34"/>
      <c r="AC19" s="419"/>
      <c r="AD19" s="419">
        <v>10221790825</v>
      </c>
      <c r="AE19" s="10">
        <v>0</v>
      </c>
    </row>
    <row r="20" spans="1:31" ht="14.7" customHeight="1" x14ac:dyDescent="0.2">
      <c r="A20" s="7" t="s">
        <v>16</v>
      </c>
      <c r="B20" s="7" t="s">
        <v>112</v>
      </c>
      <c r="D20" s="31"/>
      <c r="E20" s="26"/>
      <c r="F20" s="26"/>
      <c r="G20" s="26"/>
      <c r="H20" s="26" t="s">
        <v>17</v>
      </c>
      <c r="I20" s="26"/>
      <c r="J20" s="26"/>
      <c r="K20" s="25"/>
      <c r="L20" s="25"/>
      <c r="M20" s="25"/>
      <c r="N20" s="25"/>
      <c r="O20" s="25"/>
      <c r="P20" s="32">
        <v>-4382191</v>
      </c>
      <c r="Q20" s="33"/>
      <c r="R20" s="26"/>
      <c r="S20" s="26" t="s">
        <v>113</v>
      </c>
      <c r="T20" s="26"/>
      <c r="U20" s="26"/>
      <c r="V20" s="26"/>
      <c r="W20" s="26"/>
      <c r="X20" s="26"/>
      <c r="Y20" s="25"/>
      <c r="Z20" s="32">
        <v>526352</v>
      </c>
      <c r="AA20" s="34"/>
      <c r="AC20" s="419"/>
      <c r="AD20" s="419">
        <v>-4382190806</v>
      </c>
      <c r="AE20" s="10">
        <f>IF(COUNTIF(AE21:AE28,"-")=COUNTA(AE21:AE28),"-",SUM(AE21:AE28))</f>
        <v>526351625</v>
      </c>
    </row>
    <row r="21" spans="1:31" ht="14.7" customHeight="1" x14ac:dyDescent="0.2">
      <c r="A21" s="7" t="s">
        <v>18</v>
      </c>
      <c r="B21" s="7" t="s">
        <v>114</v>
      </c>
      <c r="D21" s="31"/>
      <c r="E21" s="26"/>
      <c r="F21" s="26"/>
      <c r="G21" s="26"/>
      <c r="H21" s="26" t="s">
        <v>19</v>
      </c>
      <c r="I21" s="26"/>
      <c r="J21" s="26"/>
      <c r="K21" s="25"/>
      <c r="L21" s="25"/>
      <c r="M21" s="25"/>
      <c r="N21" s="25"/>
      <c r="O21" s="25"/>
      <c r="P21" s="32">
        <v>1007258</v>
      </c>
      <c r="Q21" s="33"/>
      <c r="R21" s="26"/>
      <c r="S21" s="26"/>
      <c r="T21" s="26" t="s">
        <v>404</v>
      </c>
      <c r="U21" s="26"/>
      <c r="V21" s="26"/>
      <c r="W21" s="26"/>
      <c r="X21" s="26"/>
      <c r="Y21" s="25"/>
      <c r="Z21" s="32">
        <v>472362</v>
      </c>
      <c r="AA21" s="34"/>
      <c r="AC21" s="419"/>
      <c r="AD21" s="419">
        <v>1007257583</v>
      </c>
      <c r="AE21" s="10">
        <v>472361550</v>
      </c>
    </row>
    <row r="22" spans="1:31" ht="14.7" customHeight="1" x14ac:dyDescent="0.2">
      <c r="A22" s="7" t="s">
        <v>20</v>
      </c>
      <c r="B22" s="7" t="s">
        <v>115</v>
      </c>
      <c r="D22" s="31"/>
      <c r="E22" s="26"/>
      <c r="F22" s="26"/>
      <c r="G22" s="26"/>
      <c r="H22" s="26" t="s">
        <v>21</v>
      </c>
      <c r="I22" s="26"/>
      <c r="J22" s="26"/>
      <c r="K22" s="25"/>
      <c r="L22" s="25"/>
      <c r="M22" s="25"/>
      <c r="N22" s="25"/>
      <c r="O22" s="25"/>
      <c r="P22" s="32">
        <v>-509063</v>
      </c>
      <c r="Q22" s="33"/>
      <c r="R22" s="26"/>
      <c r="S22" s="26"/>
      <c r="T22" s="26" t="s">
        <v>116</v>
      </c>
      <c r="U22" s="26"/>
      <c r="V22" s="26"/>
      <c r="W22" s="26"/>
      <c r="X22" s="26"/>
      <c r="Y22" s="25"/>
      <c r="Z22" s="32">
        <v>241</v>
      </c>
      <c r="AA22" s="34"/>
      <c r="AC22" s="419"/>
      <c r="AD22" s="419">
        <v>-509063129</v>
      </c>
      <c r="AE22" s="10">
        <v>241348</v>
      </c>
    </row>
    <row r="23" spans="1:31" ht="14.7" customHeight="1" x14ac:dyDescent="0.2">
      <c r="A23" s="7" t="s">
        <v>22</v>
      </c>
      <c r="B23" s="7" t="s">
        <v>117</v>
      </c>
      <c r="D23" s="31"/>
      <c r="E23" s="26"/>
      <c r="F23" s="26"/>
      <c r="G23" s="26"/>
      <c r="H23" s="26" t="s">
        <v>23</v>
      </c>
      <c r="I23" s="35"/>
      <c r="J23" s="35"/>
      <c r="K23" s="36"/>
      <c r="L23" s="36"/>
      <c r="M23" s="36"/>
      <c r="N23" s="36"/>
      <c r="O23" s="36"/>
      <c r="P23" s="32">
        <v>0</v>
      </c>
      <c r="Q23" s="33"/>
      <c r="R23" s="26"/>
      <c r="S23" s="26"/>
      <c r="T23" s="26" t="s">
        <v>118</v>
      </c>
      <c r="U23" s="26"/>
      <c r="V23" s="26"/>
      <c r="W23" s="26"/>
      <c r="X23" s="26"/>
      <c r="Y23" s="25"/>
      <c r="Z23" s="32">
        <v>0</v>
      </c>
      <c r="AA23" s="34"/>
      <c r="AC23" s="419"/>
      <c r="AD23" s="419">
        <v>0</v>
      </c>
      <c r="AE23" s="10">
        <v>0</v>
      </c>
    </row>
    <row r="24" spans="1:31" ht="14.7" customHeight="1" x14ac:dyDescent="0.2">
      <c r="A24" s="7" t="s">
        <v>24</v>
      </c>
      <c r="B24" s="7" t="s">
        <v>119</v>
      </c>
      <c r="D24" s="31"/>
      <c r="E24" s="26"/>
      <c r="F24" s="26"/>
      <c r="G24" s="26"/>
      <c r="H24" s="26" t="s">
        <v>25</v>
      </c>
      <c r="I24" s="35"/>
      <c r="J24" s="35"/>
      <c r="K24" s="36"/>
      <c r="L24" s="36"/>
      <c r="M24" s="36"/>
      <c r="N24" s="36"/>
      <c r="O24" s="36"/>
      <c r="P24" s="32">
        <v>0</v>
      </c>
      <c r="Q24" s="33"/>
      <c r="R24" s="25"/>
      <c r="S24" s="26"/>
      <c r="T24" s="26" t="s">
        <v>120</v>
      </c>
      <c r="U24" s="26"/>
      <c r="V24" s="26"/>
      <c r="W24" s="26"/>
      <c r="X24" s="26"/>
      <c r="Y24" s="25"/>
      <c r="Z24" s="32">
        <v>0</v>
      </c>
      <c r="AA24" s="34"/>
      <c r="AC24" s="419"/>
      <c r="AD24" s="419">
        <v>0</v>
      </c>
      <c r="AE24" s="10">
        <v>0</v>
      </c>
    </row>
    <row r="25" spans="1:31" ht="14.7" customHeight="1" x14ac:dyDescent="0.2">
      <c r="A25" s="7" t="s">
        <v>26</v>
      </c>
      <c r="B25" s="7" t="s">
        <v>121</v>
      </c>
      <c r="D25" s="31"/>
      <c r="E25" s="26"/>
      <c r="F25" s="26"/>
      <c r="G25" s="26"/>
      <c r="H25" s="26" t="s">
        <v>27</v>
      </c>
      <c r="I25" s="35"/>
      <c r="J25" s="35"/>
      <c r="K25" s="36"/>
      <c r="L25" s="36"/>
      <c r="M25" s="36"/>
      <c r="N25" s="36"/>
      <c r="O25" s="36"/>
      <c r="P25" s="32">
        <v>0</v>
      </c>
      <c r="Q25" s="33"/>
      <c r="R25" s="25"/>
      <c r="S25" s="26"/>
      <c r="T25" s="26" t="s">
        <v>122</v>
      </c>
      <c r="U25" s="26"/>
      <c r="V25" s="26"/>
      <c r="W25" s="26"/>
      <c r="X25" s="26"/>
      <c r="Y25" s="25"/>
      <c r="Z25" s="32">
        <v>0</v>
      </c>
      <c r="AA25" s="34"/>
      <c r="AC25" s="419"/>
      <c r="AD25" s="419">
        <v>0</v>
      </c>
      <c r="AE25" s="10">
        <v>0</v>
      </c>
    </row>
    <row r="26" spans="1:31" ht="14.7" customHeight="1" x14ac:dyDescent="0.2">
      <c r="A26" s="7" t="s">
        <v>28</v>
      </c>
      <c r="B26" s="7" t="s">
        <v>123</v>
      </c>
      <c r="D26" s="31"/>
      <c r="E26" s="26"/>
      <c r="F26" s="26"/>
      <c r="G26" s="26"/>
      <c r="H26" s="26" t="s">
        <v>29</v>
      </c>
      <c r="I26" s="35"/>
      <c r="J26" s="35"/>
      <c r="K26" s="36"/>
      <c r="L26" s="36"/>
      <c r="M26" s="36"/>
      <c r="N26" s="36"/>
      <c r="O26" s="36"/>
      <c r="P26" s="32">
        <v>0</v>
      </c>
      <c r="Q26" s="33"/>
      <c r="R26" s="26"/>
      <c r="S26" s="26"/>
      <c r="T26" s="26" t="s">
        <v>124</v>
      </c>
      <c r="U26" s="26"/>
      <c r="V26" s="26"/>
      <c r="W26" s="26"/>
      <c r="X26" s="26"/>
      <c r="Y26" s="25"/>
      <c r="Z26" s="32">
        <v>42655</v>
      </c>
      <c r="AA26" s="34"/>
      <c r="AC26" s="419"/>
      <c r="AD26" s="419">
        <v>0</v>
      </c>
      <c r="AE26" s="10">
        <v>42654871</v>
      </c>
    </row>
    <row r="27" spans="1:31" ht="14.7" customHeight="1" x14ac:dyDescent="0.2">
      <c r="A27" s="7" t="s">
        <v>30</v>
      </c>
      <c r="B27" s="7" t="s">
        <v>125</v>
      </c>
      <c r="D27" s="31"/>
      <c r="E27" s="26"/>
      <c r="F27" s="26"/>
      <c r="G27" s="26"/>
      <c r="H27" s="26" t="s">
        <v>31</v>
      </c>
      <c r="I27" s="35"/>
      <c r="J27" s="35"/>
      <c r="K27" s="36"/>
      <c r="L27" s="36"/>
      <c r="M27" s="36"/>
      <c r="N27" s="36"/>
      <c r="O27" s="36"/>
      <c r="P27" s="32">
        <v>0</v>
      </c>
      <c r="Q27" s="33"/>
      <c r="R27" s="26"/>
      <c r="S27" s="26"/>
      <c r="T27" s="26" t="s">
        <v>126</v>
      </c>
      <c r="U27" s="26"/>
      <c r="V27" s="26"/>
      <c r="W27" s="26"/>
      <c r="X27" s="26"/>
      <c r="Y27" s="25"/>
      <c r="Z27" s="32">
        <v>11094</v>
      </c>
      <c r="AA27" s="34"/>
      <c r="AC27" s="419"/>
      <c r="AD27" s="419">
        <v>0</v>
      </c>
      <c r="AE27" s="10">
        <v>11093856</v>
      </c>
    </row>
    <row r="28" spans="1:31" ht="14.7" customHeight="1" x14ac:dyDescent="0.2">
      <c r="A28" s="7" t="s">
        <v>32</v>
      </c>
      <c r="B28" s="7" t="s">
        <v>127</v>
      </c>
      <c r="D28" s="31"/>
      <c r="E28" s="26"/>
      <c r="F28" s="26"/>
      <c r="G28" s="26"/>
      <c r="H28" s="26" t="s">
        <v>33</v>
      </c>
      <c r="I28" s="35"/>
      <c r="J28" s="35"/>
      <c r="K28" s="36"/>
      <c r="L28" s="36"/>
      <c r="M28" s="36"/>
      <c r="N28" s="36"/>
      <c r="O28" s="36"/>
      <c r="P28" s="32">
        <v>0</v>
      </c>
      <c r="Q28" s="33"/>
      <c r="R28" s="26"/>
      <c r="S28" s="26"/>
      <c r="T28" s="26" t="s">
        <v>35</v>
      </c>
      <c r="U28" s="26"/>
      <c r="V28" s="26"/>
      <c r="W28" s="26"/>
      <c r="X28" s="26"/>
      <c r="Y28" s="25"/>
      <c r="Z28" s="32">
        <v>0</v>
      </c>
      <c r="AA28" s="34"/>
      <c r="AC28" s="419"/>
      <c r="AD28" s="419">
        <v>0</v>
      </c>
      <c r="AE28" s="10">
        <v>0</v>
      </c>
    </row>
    <row r="29" spans="1:31" ht="14.7" customHeight="1" x14ac:dyDescent="0.2">
      <c r="A29" s="7" t="s">
        <v>34</v>
      </c>
      <c r="B29" s="7" t="s">
        <v>100</v>
      </c>
      <c r="D29" s="31"/>
      <c r="E29" s="26"/>
      <c r="F29" s="26"/>
      <c r="G29" s="26"/>
      <c r="H29" s="26" t="s">
        <v>35</v>
      </c>
      <c r="I29" s="26"/>
      <c r="J29" s="26"/>
      <c r="K29" s="25"/>
      <c r="L29" s="25"/>
      <c r="M29" s="25"/>
      <c r="N29" s="25"/>
      <c r="O29" s="25"/>
      <c r="P29" s="32">
        <v>0</v>
      </c>
      <c r="Q29" s="33"/>
      <c r="R29" s="37" t="s">
        <v>101</v>
      </c>
      <c r="S29" s="38"/>
      <c r="T29" s="38"/>
      <c r="U29" s="38"/>
      <c r="V29" s="38"/>
      <c r="W29" s="38"/>
      <c r="X29" s="38"/>
      <c r="Y29" s="38"/>
      <c r="Z29" s="39">
        <v>4515236</v>
      </c>
      <c r="AA29" s="40"/>
      <c r="AC29" s="419"/>
      <c r="AD29" s="419">
        <v>0</v>
      </c>
      <c r="AE29" s="10">
        <f>IF(AND(AE14="-",AE20="-"),"-",SUM(AE14,AE20))</f>
        <v>4515235712</v>
      </c>
    </row>
    <row r="30" spans="1:31" ht="14.7" customHeight="1" x14ac:dyDescent="0.2">
      <c r="A30" s="7" t="s">
        <v>36</v>
      </c>
      <c r="D30" s="31"/>
      <c r="E30" s="26"/>
      <c r="F30" s="26"/>
      <c r="G30" s="26"/>
      <c r="H30" s="26" t="s">
        <v>37</v>
      </c>
      <c r="I30" s="26"/>
      <c r="J30" s="26"/>
      <c r="K30" s="25"/>
      <c r="L30" s="25"/>
      <c r="M30" s="25"/>
      <c r="N30" s="25"/>
      <c r="O30" s="25"/>
      <c r="P30" s="32">
        <v>0</v>
      </c>
      <c r="Q30" s="33"/>
      <c r="R30" s="26" t="s">
        <v>321</v>
      </c>
      <c r="S30" s="41"/>
      <c r="T30" s="41"/>
      <c r="U30" s="41"/>
      <c r="V30" s="41"/>
      <c r="W30" s="41"/>
      <c r="X30" s="41"/>
      <c r="Y30" s="41"/>
      <c r="Z30" s="42"/>
      <c r="AA30" s="43"/>
      <c r="AC30" s="419"/>
      <c r="AD30" s="419">
        <v>0</v>
      </c>
    </row>
    <row r="31" spans="1:31" ht="14.7" customHeight="1" x14ac:dyDescent="0.2">
      <c r="A31" s="7" t="s">
        <v>38</v>
      </c>
      <c r="B31" s="7" t="s">
        <v>130</v>
      </c>
      <c r="D31" s="31"/>
      <c r="E31" s="26"/>
      <c r="F31" s="26"/>
      <c r="G31" s="26"/>
      <c r="H31" s="26" t="s">
        <v>39</v>
      </c>
      <c r="I31" s="26"/>
      <c r="J31" s="26"/>
      <c r="K31" s="25"/>
      <c r="L31" s="25"/>
      <c r="M31" s="25"/>
      <c r="N31" s="25"/>
      <c r="O31" s="25"/>
      <c r="P31" s="32">
        <v>0</v>
      </c>
      <c r="Q31" s="33"/>
      <c r="R31" s="26"/>
      <c r="S31" s="26" t="s">
        <v>131</v>
      </c>
      <c r="T31" s="26"/>
      <c r="U31" s="26"/>
      <c r="V31" s="26"/>
      <c r="W31" s="26"/>
      <c r="X31" s="26"/>
      <c r="Y31" s="25"/>
      <c r="Z31" s="32">
        <v>26245527</v>
      </c>
      <c r="AA31" s="34"/>
      <c r="AC31" s="419"/>
      <c r="AD31" s="419">
        <v>0</v>
      </c>
      <c r="AE31" s="10">
        <v>26245527111</v>
      </c>
    </row>
    <row r="32" spans="1:31" ht="14.7" customHeight="1" x14ac:dyDescent="0.2">
      <c r="A32" s="7" t="s">
        <v>40</v>
      </c>
      <c r="B32" s="7" t="s">
        <v>132</v>
      </c>
      <c r="D32" s="31"/>
      <c r="E32" s="26"/>
      <c r="F32" s="26"/>
      <c r="G32" s="26" t="s">
        <v>41</v>
      </c>
      <c r="H32" s="26"/>
      <c r="I32" s="26"/>
      <c r="J32" s="26"/>
      <c r="K32" s="25"/>
      <c r="L32" s="25"/>
      <c r="M32" s="25"/>
      <c r="N32" s="25"/>
      <c r="O32" s="25"/>
      <c r="P32" s="32">
        <v>13577212</v>
      </c>
      <c r="Q32" s="33" t="s">
        <v>397</v>
      </c>
      <c r="R32" s="26"/>
      <c r="S32" s="25" t="s">
        <v>133</v>
      </c>
      <c r="T32" s="26"/>
      <c r="U32" s="26"/>
      <c r="V32" s="26"/>
      <c r="W32" s="26"/>
      <c r="X32" s="26"/>
      <c r="Y32" s="25"/>
      <c r="Z32" s="32">
        <v>-4356089</v>
      </c>
      <c r="AA32" s="34"/>
      <c r="AC32" s="419"/>
      <c r="AD32" s="419">
        <f>IF(COUNTIF(AD33:AD40,"-")=COUNTA(AD33:AD40),"-",SUM(AD33:AD40))</f>
        <v>13577212166</v>
      </c>
      <c r="AE32" s="10">
        <v>-4356089386</v>
      </c>
    </row>
    <row r="33" spans="1:30" ht="14.7" customHeight="1" x14ac:dyDescent="0.2">
      <c r="A33" s="7" t="s">
        <v>42</v>
      </c>
      <c r="D33" s="31"/>
      <c r="E33" s="26"/>
      <c r="F33" s="26"/>
      <c r="G33" s="26"/>
      <c r="H33" s="26" t="s">
        <v>10</v>
      </c>
      <c r="I33" s="26"/>
      <c r="J33" s="26"/>
      <c r="K33" s="25"/>
      <c r="L33" s="25"/>
      <c r="M33" s="25"/>
      <c r="N33" s="25"/>
      <c r="O33" s="25"/>
      <c r="P33" s="32">
        <v>181316</v>
      </c>
      <c r="Q33" s="33"/>
      <c r="R33" s="31"/>
      <c r="S33" s="26"/>
      <c r="T33" s="26"/>
      <c r="U33" s="26"/>
      <c r="V33" s="26"/>
      <c r="W33" s="26"/>
      <c r="X33" s="26"/>
      <c r="Y33" s="25"/>
      <c r="Z33" s="32"/>
      <c r="AA33" s="44"/>
      <c r="AC33" s="419"/>
      <c r="AD33" s="419">
        <v>181315609</v>
      </c>
    </row>
    <row r="34" spans="1:30" ht="14.7" customHeight="1" x14ac:dyDescent="0.2">
      <c r="A34" s="7" t="s">
        <v>43</v>
      </c>
      <c r="D34" s="31"/>
      <c r="E34" s="26"/>
      <c r="F34" s="26"/>
      <c r="G34" s="26"/>
      <c r="H34" s="26" t="s">
        <v>15</v>
      </c>
      <c r="I34" s="26"/>
      <c r="J34" s="26"/>
      <c r="K34" s="25"/>
      <c r="L34" s="25"/>
      <c r="M34" s="25"/>
      <c r="N34" s="25"/>
      <c r="O34" s="25"/>
      <c r="P34" s="32">
        <v>554459</v>
      </c>
      <c r="Q34" s="33"/>
      <c r="R34" s="45"/>
      <c r="S34" s="46"/>
      <c r="T34" s="46"/>
      <c r="U34" s="46"/>
      <c r="V34" s="46"/>
      <c r="W34" s="46"/>
      <c r="X34" s="46"/>
      <c r="Y34" s="46"/>
      <c r="Z34" s="32"/>
      <c r="AA34" s="34"/>
      <c r="AC34" s="419"/>
      <c r="AD34" s="419">
        <v>554459141</v>
      </c>
    </row>
    <row r="35" spans="1:30" ht="14.7" customHeight="1" x14ac:dyDescent="0.2">
      <c r="A35" s="7" t="s">
        <v>44</v>
      </c>
      <c r="D35" s="31"/>
      <c r="E35" s="26"/>
      <c r="F35" s="26"/>
      <c r="G35" s="26"/>
      <c r="H35" s="26" t="s">
        <v>17</v>
      </c>
      <c r="I35" s="26"/>
      <c r="J35" s="26"/>
      <c r="K35" s="25"/>
      <c r="L35" s="25"/>
      <c r="M35" s="25"/>
      <c r="N35" s="25"/>
      <c r="O35" s="25"/>
      <c r="P35" s="32">
        <v>-224779</v>
      </c>
      <c r="Q35" s="33"/>
      <c r="R35" s="26"/>
      <c r="S35" s="41"/>
      <c r="T35" s="41"/>
      <c r="U35" s="41"/>
      <c r="V35" s="41"/>
      <c r="W35" s="41"/>
      <c r="X35" s="41"/>
      <c r="Y35" s="41"/>
      <c r="Z35" s="42"/>
      <c r="AA35" s="47"/>
      <c r="AC35" s="419"/>
      <c r="AD35" s="419">
        <v>-224779328</v>
      </c>
    </row>
    <row r="36" spans="1:30" ht="14.7" customHeight="1" x14ac:dyDescent="0.2">
      <c r="A36" s="7" t="s">
        <v>45</v>
      </c>
      <c r="D36" s="31"/>
      <c r="E36" s="26"/>
      <c r="F36" s="26"/>
      <c r="G36" s="26"/>
      <c r="H36" s="26" t="s">
        <v>19</v>
      </c>
      <c r="I36" s="26"/>
      <c r="J36" s="26"/>
      <c r="K36" s="25"/>
      <c r="L36" s="25"/>
      <c r="M36" s="25"/>
      <c r="N36" s="25"/>
      <c r="O36" s="25"/>
      <c r="P36" s="32">
        <v>28429016</v>
      </c>
      <c r="Q36" s="33"/>
      <c r="R36" s="26"/>
      <c r="S36" s="26"/>
      <c r="T36" s="26"/>
      <c r="U36" s="26"/>
      <c r="V36" s="26"/>
      <c r="W36" s="26"/>
      <c r="X36" s="26"/>
      <c r="Y36" s="25"/>
      <c r="Z36" s="32"/>
      <c r="AA36" s="44"/>
      <c r="AC36" s="419"/>
      <c r="AD36" s="419">
        <v>28429016412</v>
      </c>
    </row>
    <row r="37" spans="1:30" ht="14.7" customHeight="1" x14ac:dyDescent="0.2">
      <c r="A37" s="7" t="s">
        <v>46</v>
      </c>
      <c r="D37" s="31"/>
      <c r="E37" s="26"/>
      <c r="F37" s="26"/>
      <c r="G37" s="26"/>
      <c r="H37" s="26" t="s">
        <v>21</v>
      </c>
      <c r="I37" s="26"/>
      <c r="J37" s="26"/>
      <c r="K37" s="25"/>
      <c r="L37" s="25"/>
      <c r="M37" s="25"/>
      <c r="N37" s="25"/>
      <c r="O37" s="25"/>
      <c r="P37" s="32">
        <v>-15391913</v>
      </c>
      <c r="Q37" s="33"/>
      <c r="R37" s="24"/>
      <c r="S37" s="25"/>
      <c r="T37" s="25"/>
      <c r="U37" s="25"/>
      <c r="V37" s="25"/>
      <c r="W37" s="25"/>
      <c r="X37" s="25"/>
      <c r="Y37" s="48"/>
      <c r="Z37" s="32"/>
      <c r="AA37" s="44"/>
      <c r="AC37" s="419"/>
      <c r="AD37" s="419">
        <v>-15391913228</v>
      </c>
    </row>
    <row r="38" spans="1:30" ht="14.7" customHeight="1" x14ac:dyDescent="0.2">
      <c r="A38" s="7" t="s">
        <v>47</v>
      </c>
      <c r="D38" s="31"/>
      <c r="E38" s="26"/>
      <c r="F38" s="26"/>
      <c r="G38" s="26"/>
      <c r="H38" s="26" t="s">
        <v>35</v>
      </c>
      <c r="I38" s="26"/>
      <c r="J38" s="26"/>
      <c r="K38" s="25"/>
      <c r="L38" s="25"/>
      <c r="M38" s="25"/>
      <c r="N38" s="25"/>
      <c r="O38" s="25"/>
      <c r="P38" s="32">
        <v>0</v>
      </c>
      <c r="Q38" s="33"/>
      <c r="R38" s="25"/>
      <c r="S38" s="25"/>
      <c r="T38" s="25"/>
      <c r="U38" s="25"/>
      <c r="V38" s="25"/>
      <c r="W38" s="25"/>
      <c r="X38" s="25"/>
      <c r="Y38" s="25"/>
      <c r="Z38" s="32"/>
      <c r="AA38" s="44"/>
      <c r="AC38" s="419"/>
      <c r="AD38" s="419">
        <v>0</v>
      </c>
    </row>
    <row r="39" spans="1:30" ht="14.7" customHeight="1" x14ac:dyDescent="0.2">
      <c r="A39" s="7" t="s">
        <v>48</v>
      </c>
      <c r="D39" s="31"/>
      <c r="E39" s="26"/>
      <c r="F39" s="26"/>
      <c r="G39" s="26"/>
      <c r="H39" s="26" t="s">
        <v>37</v>
      </c>
      <c r="I39" s="26"/>
      <c r="J39" s="26"/>
      <c r="K39" s="25"/>
      <c r="L39" s="25"/>
      <c r="M39" s="25"/>
      <c r="N39" s="25"/>
      <c r="O39" s="25"/>
      <c r="P39" s="32">
        <v>0</v>
      </c>
      <c r="Q39" s="33"/>
      <c r="R39" s="49"/>
      <c r="S39" s="49"/>
      <c r="T39" s="49"/>
      <c r="U39" s="49"/>
      <c r="V39" s="49"/>
      <c r="W39" s="49"/>
      <c r="X39" s="49"/>
      <c r="Y39" s="49"/>
      <c r="Z39" s="28"/>
      <c r="AA39" s="50"/>
      <c r="AC39" s="419"/>
      <c r="AD39" s="419">
        <v>0</v>
      </c>
    </row>
    <row r="40" spans="1:30" ht="14.7" customHeight="1" x14ac:dyDescent="0.2">
      <c r="A40" s="7" t="s">
        <v>49</v>
      </c>
      <c r="D40" s="31"/>
      <c r="E40" s="26"/>
      <c r="F40" s="26"/>
      <c r="G40" s="26"/>
      <c r="H40" s="26" t="s">
        <v>39</v>
      </c>
      <c r="I40" s="26"/>
      <c r="J40" s="26"/>
      <c r="K40" s="25"/>
      <c r="L40" s="25"/>
      <c r="M40" s="25"/>
      <c r="N40" s="25"/>
      <c r="O40" s="25"/>
      <c r="P40" s="32">
        <v>29114</v>
      </c>
      <c r="Q40" s="33"/>
      <c r="R40" s="49"/>
      <c r="S40" s="49"/>
      <c r="T40" s="49"/>
      <c r="U40" s="49"/>
      <c r="V40" s="49"/>
      <c r="W40" s="49"/>
      <c r="X40" s="49"/>
      <c r="Y40" s="49"/>
      <c r="Z40" s="28"/>
      <c r="AA40" s="50"/>
      <c r="AC40" s="419"/>
      <c r="AD40" s="419">
        <v>29113560</v>
      </c>
    </row>
    <row r="41" spans="1:30" ht="14.7" customHeight="1" x14ac:dyDescent="0.2">
      <c r="A41" s="7" t="s">
        <v>50</v>
      </c>
      <c r="D41" s="31"/>
      <c r="E41" s="26"/>
      <c r="F41" s="26"/>
      <c r="G41" s="26" t="s">
        <v>51</v>
      </c>
      <c r="H41" s="35"/>
      <c r="I41" s="35"/>
      <c r="J41" s="35"/>
      <c r="K41" s="36"/>
      <c r="L41" s="36"/>
      <c r="M41" s="36"/>
      <c r="N41" s="36"/>
      <c r="O41" s="36"/>
      <c r="P41" s="32">
        <v>96046</v>
      </c>
      <c r="Q41" s="33"/>
      <c r="R41" s="49"/>
      <c r="S41" s="49"/>
      <c r="T41" s="49"/>
      <c r="U41" s="49"/>
      <c r="V41" s="49"/>
      <c r="W41" s="49"/>
      <c r="X41" s="49"/>
      <c r="Y41" s="49"/>
      <c r="Z41" s="28"/>
      <c r="AA41" s="50"/>
      <c r="AC41" s="419"/>
      <c r="AD41" s="419">
        <v>96046178</v>
      </c>
    </row>
    <row r="42" spans="1:30" ht="14.7" customHeight="1" x14ac:dyDescent="0.2">
      <c r="A42" s="7" t="s">
        <v>52</v>
      </c>
      <c r="D42" s="31"/>
      <c r="E42" s="26"/>
      <c r="F42" s="26"/>
      <c r="G42" s="26" t="s">
        <v>53</v>
      </c>
      <c r="H42" s="35"/>
      <c r="I42" s="35"/>
      <c r="J42" s="35"/>
      <c r="K42" s="36"/>
      <c r="L42" s="36"/>
      <c r="M42" s="36"/>
      <c r="N42" s="36"/>
      <c r="O42" s="36"/>
      <c r="P42" s="32">
        <v>-61959</v>
      </c>
      <c r="Q42" s="33"/>
      <c r="R42" s="49"/>
      <c r="S42" s="49"/>
      <c r="T42" s="49"/>
      <c r="U42" s="49"/>
      <c r="V42" s="49"/>
      <c r="W42" s="49"/>
      <c r="X42" s="49"/>
      <c r="Y42" s="49"/>
      <c r="Z42" s="28"/>
      <c r="AA42" s="50"/>
      <c r="AC42" s="419"/>
      <c r="AD42" s="419">
        <v>-61959474</v>
      </c>
    </row>
    <row r="43" spans="1:30" ht="14.7" customHeight="1" x14ac:dyDescent="0.2">
      <c r="A43" s="7" t="s">
        <v>54</v>
      </c>
      <c r="D43" s="31"/>
      <c r="E43" s="26"/>
      <c r="F43" s="26" t="s">
        <v>55</v>
      </c>
      <c r="G43" s="26"/>
      <c r="H43" s="35"/>
      <c r="I43" s="35"/>
      <c r="J43" s="35"/>
      <c r="K43" s="36"/>
      <c r="L43" s="36"/>
      <c r="M43" s="36"/>
      <c r="N43" s="36"/>
      <c r="O43" s="36"/>
      <c r="P43" s="32">
        <v>0</v>
      </c>
      <c r="Q43" s="33"/>
      <c r="R43" s="49"/>
      <c r="S43" s="49"/>
      <c r="T43" s="49"/>
      <c r="U43" s="49"/>
      <c r="V43" s="49"/>
      <c r="W43" s="49"/>
      <c r="X43" s="49"/>
      <c r="Y43" s="49"/>
      <c r="Z43" s="28"/>
      <c r="AA43" s="50"/>
      <c r="AC43" s="419"/>
      <c r="AD43" s="419">
        <f>IF(COUNTIF(AD44:AD45,"-")=COUNTA(AD44:AD45),"-",SUM(AD44:AD45))</f>
        <v>0</v>
      </c>
    </row>
    <row r="44" spans="1:30" ht="14.7" customHeight="1" x14ac:dyDescent="0.2">
      <c r="A44" s="7" t="s">
        <v>56</v>
      </c>
      <c r="D44" s="31"/>
      <c r="E44" s="26"/>
      <c r="F44" s="26"/>
      <c r="G44" s="26" t="s">
        <v>57</v>
      </c>
      <c r="H44" s="26"/>
      <c r="I44" s="26"/>
      <c r="J44" s="26"/>
      <c r="K44" s="25"/>
      <c r="L44" s="25"/>
      <c r="M44" s="25"/>
      <c r="N44" s="25"/>
      <c r="O44" s="25"/>
      <c r="P44" s="32">
        <v>0</v>
      </c>
      <c r="Q44" s="33"/>
      <c r="R44" s="49"/>
      <c r="S44" s="49"/>
      <c r="T44" s="49"/>
      <c r="U44" s="49"/>
      <c r="V44" s="49"/>
      <c r="W44" s="49"/>
      <c r="X44" s="49"/>
      <c r="Y44" s="49"/>
      <c r="Z44" s="28"/>
      <c r="AA44" s="50"/>
      <c r="AC44" s="419"/>
      <c r="AD44" s="419">
        <v>0</v>
      </c>
    </row>
    <row r="45" spans="1:30" ht="14.7" customHeight="1" x14ac:dyDescent="0.2">
      <c r="A45" s="7" t="s">
        <v>58</v>
      </c>
      <c r="D45" s="31"/>
      <c r="E45" s="26"/>
      <c r="F45" s="26"/>
      <c r="G45" s="26" t="s">
        <v>35</v>
      </c>
      <c r="H45" s="26"/>
      <c r="I45" s="26"/>
      <c r="J45" s="26"/>
      <c r="K45" s="25"/>
      <c r="L45" s="25"/>
      <c r="M45" s="25"/>
      <c r="N45" s="25"/>
      <c r="O45" s="25"/>
      <c r="P45" s="32">
        <v>0</v>
      </c>
      <c r="Q45" s="33"/>
      <c r="R45" s="49"/>
      <c r="S45" s="49"/>
      <c r="T45" s="49"/>
      <c r="U45" s="49"/>
      <c r="V45" s="49"/>
      <c r="W45" s="49"/>
      <c r="X45" s="49"/>
      <c r="Y45" s="49"/>
      <c r="Z45" s="28"/>
      <c r="AA45" s="50"/>
      <c r="AC45" s="419"/>
      <c r="AD45" s="419">
        <v>0</v>
      </c>
    </row>
    <row r="46" spans="1:30" ht="14.7" customHeight="1" x14ac:dyDescent="0.2">
      <c r="A46" s="7" t="s">
        <v>59</v>
      </c>
      <c r="D46" s="31"/>
      <c r="E46" s="26"/>
      <c r="F46" s="26" t="s">
        <v>60</v>
      </c>
      <c r="G46" s="26"/>
      <c r="H46" s="26"/>
      <c r="I46" s="26"/>
      <c r="J46" s="26"/>
      <c r="K46" s="26"/>
      <c r="L46" s="25"/>
      <c r="M46" s="25"/>
      <c r="N46" s="25"/>
      <c r="O46" s="25"/>
      <c r="P46" s="32">
        <v>3205473</v>
      </c>
      <c r="Q46" s="33"/>
      <c r="R46" s="49"/>
      <c r="S46" s="49"/>
      <c r="T46" s="49"/>
      <c r="U46" s="49"/>
      <c r="V46" s="49"/>
      <c r="W46" s="49"/>
      <c r="X46" s="49"/>
      <c r="Y46" s="49"/>
      <c r="Z46" s="28"/>
      <c r="AA46" s="50"/>
      <c r="AC46" s="419"/>
      <c r="AD46" s="419">
        <f>IF(COUNTIF(AD47:AD58,"-")=COUNTA(AD47:AD58),"-",SUM(AD47,AD51:AD54,AD57:AD58))</f>
        <v>3205473069</v>
      </c>
    </row>
    <row r="47" spans="1:30" ht="14.7" customHeight="1" x14ac:dyDescent="0.2">
      <c r="A47" s="7" t="s">
        <v>61</v>
      </c>
      <c r="D47" s="31"/>
      <c r="E47" s="26"/>
      <c r="F47" s="26"/>
      <c r="G47" s="26" t="s">
        <v>62</v>
      </c>
      <c r="H47" s="26"/>
      <c r="I47" s="26"/>
      <c r="J47" s="26"/>
      <c r="K47" s="26"/>
      <c r="L47" s="25"/>
      <c r="M47" s="25"/>
      <c r="N47" s="25"/>
      <c r="O47" s="25"/>
      <c r="P47" s="32">
        <v>885981</v>
      </c>
      <c r="Q47" s="33"/>
      <c r="R47" s="49"/>
      <c r="S47" s="49"/>
      <c r="T47" s="49"/>
      <c r="U47" s="49"/>
      <c r="V47" s="49"/>
      <c r="W47" s="49"/>
      <c r="X47" s="49"/>
      <c r="Y47" s="49"/>
      <c r="Z47" s="28"/>
      <c r="AA47" s="50"/>
      <c r="AC47" s="419"/>
      <c r="AD47" s="419">
        <f>IF(COUNTIF(AD48:AD50,"-")=COUNTA(AD48:AD50),"-",SUM(AD48:AD50))</f>
        <v>885981261</v>
      </c>
    </row>
    <row r="48" spans="1:30" ht="14.7" customHeight="1" x14ac:dyDescent="0.2">
      <c r="A48" s="7" t="s">
        <v>63</v>
      </c>
      <c r="D48" s="31"/>
      <c r="E48" s="26"/>
      <c r="F48" s="26"/>
      <c r="G48" s="26"/>
      <c r="H48" s="26" t="s">
        <v>64</v>
      </c>
      <c r="I48" s="26"/>
      <c r="J48" s="26"/>
      <c r="K48" s="26"/>
      <c r="L48" s="25"/>
      <c r="M48" s="25"/>
      <c r="N48" s="25"/>
      <c r="O48" s="25"/>
      <c r="P48" s="32">
        <v>0</v>
      </c>
      <c r="Q48" s="33"/>
      <c r="R48" s="49"/>
      <c r="S48" s="49"/>
      <c r="T48" s="49"/>
      <c r="U48" s="49"/>
      <c r="V48" s="49"/>
      <c r="W48" s="49"/>
      <c r="X48" s="49"/>
      <c r="Y48" s="49"/>
      <c r="Z48" s="28"/>
      <c r="AA48" s="50"/>
      <c r="AC48" s="419"/>
      <c r="AD48" s="419">
        <v>0</v>
      </c>
    </row>
    <row r="49" spans="1:30" ht="14.7" customHeight="1" x14ac:dyDescent="0.2">
      <c r="A49" s="7" t="s">
        <v>65</v>
      </c>
      <c r="D49" s="31"/>
      <c r="E49" s="26"/>
      <c r="F49" s="26"/>
      <c r="G49" s="26"/>
      <c r="H49" s="26" t="s">
        <v>66</v>
      </c>
      <c r="I49" s="26"/>
      <c r="J49" s="26"/>
      <c r="K49" s="26"/>
      <c r="L49" s="25"/>
      <c r="M49" s="25"/>
      <c r="N49" s="25"/>
      <c r="O49" s="25"/>
      <c r="P49" s="32">
        <v>885981</v>
      </c>
      <c r="Q49" s="33"/>
      <c r="R49" s="49"/>
      <c r="S49" s="49"/>
      <c r="T49" s="49"/>
      <c r="U49" s="49"/>
      <c r="V49" s="49"/>
      <c r="W49" s="49"/>
      <c r="X49" s="49"/>
      <c r="Y49" s="49"/>
      <c r="Z49" s="28"/>
      <c r="AA49" s="50"/>
      <c r="AC49" s="419"/>
      <c r="AD49" s="419">
        <v>885981261</v>
      </c>
    </row>
    <row r="50" spans="1:30" ht="14.7" customHeight="1" x14ac:dyDescent="0.2">
      <c r="A50" s="7" t="s">
        <v>67</v>
      </c>
      <c r="D50" s="31"/>
      <c r="E50" s="26"/>
      <c r="F50" s="26"/>
      <c r="G50" s="26"/>
      <c r="H50" s="26" t="s">
        <v>35</v>
      </c>
      <c r="I50" s="26"/>
      <c r="J50" s="26"/>
      <c r="K50" s="26"/>
      <c r="L50" s="25"/>
      <c r="M50" s="25"/>
      <c r="N50" s="25"/>
      <c r="O50" s="25"/>
      <c r="P50" s="32">
        <v>0</v>
      </c>
      <c r="Q50" s="33"/>
      <c r="R50" s="49"/>
      <c r="S50" s="49"/>
      <c r="T50" s="49"/>
      <c r="U50" s="49"/>
      <c r="V50" s="49"/>
      <c r="W50" s="49"/>
      <c r="X50" s="49"/>
      <c r="Y50" s="49"/>
      <c r="Z50" s="28"/>
      <c r="AA50" s="50"/>
      <c r="AC50" s="419"/>
      <c r="AD50" s="419">
        <v>0</v>
      </c>
    </row>
    <row r="51" spans="1:30" ht="14.7" customHeight="1" x14ac:dyDescent="0.2">
      <c r="A51" s="7" t="s">
        <v>68</v>
      </c>
      <c r="D51" s="31"/>
      <c r="E51" s="26"/>
      <c r="F51" s="26"/>
      <c r="G51" s="26" t="s">
        <v>69</v>
      </c>
      <c r="H51" s="26"/>
      <c r="I51" s="26"/>
      <c r="J51" s="26"/>
      <c r="K51" s="26"/>
      <c r="L51" s="25"/>
      <c r="M51" s="25"/>
      <c r="N51" s="25"/>
      <c r="O51" s="25"/>
      <c r="P51" s="32">
        <v>-18000</v>
      </c>
      <c r="Q51" s="33"/>
      <c r="R51" s="49"/>
      <c r="S51" s="49"/>
      <c r="T51" s="49"/>
      <c r="U51" s="49"/>
      <c r="V51" s="49"/>
      <c r="W51" s="49"/>
      <c r="X51" s="49"/>
      <c r="Y51" s="49"/>
      <c r="Z51" s="28"/>
      <c r="AA51" s="50"/>
      <c r="AC51" s="419"/>
      <c r="AD51" s="419">
        <v>-18000000</v>
      </c>
    </row>
    <row r="52" spans="1:30" ht="14.7" customHeight="1" x14ac:dyDescent="0.2">
      <c r="A52" s="7" t="s">
        <v>70</v>
      </c>
      <c r="D52" s="31"/>
      <c r="E52" s="26"/>
      <c r="F52" s="26"/>
      <c r="G52" s="26" t="s">
        <v>71</v>
      </c>
      <c r="H52" s="26"/>
      <c r="I52" s="26"/>
      <c r="J52" s="26"/>
      <c r="K52" s="25"/>
      <c r="L52" s="25"/>
      <c r="M52" s="25"/>
      <c r="N52" s="25"/>
      <c r="O52" s="25"/>
      <c r="P52" s="32">
        <v>28412</v>
      </c>
      <c r="Q52" s="33"/>
      <c r="R52" s="49"/>
      <c r="S52" s="49"/>
      <c r="T52" s="49"/>
      <c r="U52" s="49"/>
      <c r="V52" s="49"/>
      <c r="W52" s="49"/>
      <c r="X52" s="49"/>
      <c r="Y52" s="49"/>
      <c r="Z52" s="28"/>
      <c r="AA52" s="50"/>
      <c r="AC52" s="419"/>
      <c r="AD52" s="419">
        <v>28411681</v>
      </c>
    </row>
    <row r="53" spans="1:30" ht="14.7" customHeight="1" x14ac:dyDescent="0.2">
      <c r="A53" s="7" t="s">
        <v>72</v>
      </c>
      <c r="D53" s="31"/>
      <c r="E53" s="26"/>
      <c r="F53" s="26"/>
      <c r="G53" s="26" t="s">
        <v>73</v>
      </c>
      <c r="H53" s="26"/>
      <c r="I53" s="26"/>
      <c r="J53" s="26"/>
      <c r="K53" s="25"/>
      <c r="L53" s="25"/>
      <c r="M53" s="25"/>
      <c r="N53" s="25"/>
      <c r="O53" s="25"/>
      <c r="P53" s="32">
        <v>0</v>
      </c>
      <c r="Q53" s="33"/>
      <c r="R53" s="49"/>
      <c r="S53" s="49"/>
      <c r="T53" s="49"/>
      <c r="U53" s="49"/>
      <c r="V53" s="49"/>
      <c r="W53" s="49"/>
      <c r="X53" s="49"/>
      <c r="Y53" s="49"/>
      <c r="Z53" s="28"/>
      <c r="AA53" s="50"/>
      <c r="AC53" s="419"/>
      <c r="AD53" s="419">
        <v>0</v>
      </c>
    </row>
    <row r="54" spans="1:30" ht="14.7" customHeight="1" x14ac:dyDescent="0.2">
      <c r="A54" s="7" t="s">
        <v>74</v>
      </c>
      <c r="D54" s="31"/>
      <c r="E54" s="26"/>
      <c r="F54" s="26"/>
      <c r="G54" s="26" t="s">
        <v>75</v>
      </c>
      <c r="H54" s="26"/>
      <c r="I54" s="26"/>
      <c r="J54" s="26"/>
      <c r="K54" s="25"/>
      <c r="L54" s="25"/>
      <c r="M54" s="25"/>
      <c r="N54" s="25"/>
      <c r="O54" s="25"/>
      <c r="P54" s="32">
        <v>2313019</v>
      </c>
      <c r="Q54" s="33"/>
      <c r="R54" s="49"/>
      <c r="S54" s="49"/>
      <c r="T54" s="49"/>
      <c r="U54" s="49"/>
      <c r="V54" s="49"/>
      <c r="W54" s="49"/>
      <c r="X54" s="49"/>
      <c r="Y54" s="49"/>
      <c r="Z54" s="28"/>
      <c r="AA54" s="50"/>
      <c r="AC54" s="419"/>
      <c r="AD54" s="419">
        <f>IF(COUNTIF(AD55:AD56,"-")=COUNTA(AD55:AD56),"-",SUM(AD55:AD56))</f>
        <v>2313019146</v>
      </c>
    </row>
    <row r="55" spans="1:30" ht="14.7" customHeight="1" x14ac:dyDescent="0.2">
      <c r="A55" s="7" t="s">
        <v>76</v>
      </c>
      <c r="D55" s="31"/>
      <c r="E55" s="26"/>
      <c r="F55" s="26"/>
      <c r="G55" s="26"/>
      <c r="H55" s="26" t="s">
        <v>78</v>
      </c>
      <c r="I55" s="26"/>
      <c r="J55" s="26"/>
      <c r="K55" s="25"/>
      <c r="L55" s="25"/>
      <c r="M55" s="25"/>
      <c r="N55" s="25"/>
      <c r="O55" s="25"/>
      <c r="P55" s="32">
        <v>0</v>
      </c>
      <c r="Q55" s="33"/>
      <c r="R55" s="49"/>
      <c r="S55" s="49"/>
      <c r="T55" s="49"/>
      <c r="U55" s="49"/>
      <c r="V55" s="49"/>
      <c r="W55" s="49"/>
      <c r="X55" s="49"/>
      <c r="Y55" s="49"/>
      <c r="Z55" s="28"/>
      <c r="AA55" s="50"/>
      <c r="AC55" s="419"/>
      <c r="AD55" s="419">
        <v>0</v>
      </c>
    </row>
    <row r="56" spans="1:30" ht="14.7" customHeight="1" x14ac:dyDescent="0.2">
      <c r="A56" s="7" t="s">
        <v>79</v>
      </c>
      <c r="D56" s="31"/>
      <c r="E56" s="25"/>
      <c r="F56" s="26"/>
      <c r="G56" s="26"/>
      <c r="H56" s="26" t="s">
        <v>35</v>
      </c>
      <c r="I56" s="26"/>
      <c r="J56" s="26"/>
      <c r="K56" s="25"/>
      <c r="L56" s="25"/>
      <c r="M56" s="25"/>
      <c r="N56" s="25"/>
      <c r="O56" s="25"/>
      <c r="P56" s="32">
        <v>2313019</v>
      </c>
      <c r="Q56" s="33"/>
      <c r="R56" s="49"/>
      <c r="S56" s="49"/>
      <c r="T56" s="49"/>
      <c r="U56" s="49"/>
      <c r="V56" s="49"/>
      <c r="W56" s="49"/>
      <c r="X56" s="49"/>
      <c r="Y56" s="49"/>
      <c r="Z56" s="28"/>
      <c r="AA56" s="50"/>
      <c r="AC56" s="419"/>
      <c r="AD56" s="419">
        <v>2313019146</v>
      </c>
    </row>
    <row r="57" spans="1:30" ht="14.7" customHeight="1" x14ac:dyDescent="0.2">
      <c r="A57" s="7" t="s">
        <v>80</v>
      </c>
      <c r="D57" s="31"/>
      <c r="E57" s="25"/>
      <c r="F57" s="26"/>
      <c r="G57" s="26" t="s">
        <v>35</v>
      </c>
      <c r="H57" s="26"/>
      <c r="I57" s="26"/>
      <c r="J57" s="26"/>
      <c r="K57" s="25"/>
      <c r="L57" s="25"/>
      <c r="M57" s="25"/>
      <c r="N57" s="25"/>
      <c r="O57" s="25"/>
      <c r="P57" s="32">
        <v>0</v>
      </c>
      <c r="Q57" s="33"/>
      <c r="R57" s="49"/>
      <c r="S57" s="49"/>
      <c r="T57" s="49"/>
      <c r="U57" s="49"/>
      <c r="V57" s="49"/>
      <c r="W57" s="49"/>
      <c r="X57" s="49"/>
      <c r="Y57" s="49"/>
      <c r="Z57" s="28"/>
      <c r="AA57" s="50"/>
      <c r="AC57" s="419"/>
      <c r="AD57" s="419">
        <v>0</v>
      </c>
    </row>
    <row r="58" spans="1:30" ht="14.7" customHeight="1" x14ac:dyDescent="0.2">
      <c r="A58" s="7" t="s">
        <v>81</v>
      </c>
      <c r="D58" s="31"/>
      <c r="E58" s="25"/>
      <c r="F58" s="26"/>
      <c r="G58" s="26" t="s">
        <v>82</v>
      </c>
      <c r="H58" s="26"/>
      <c r="I58" s="26"/>
      <c r="J58" s="26"/>
      <c r="K58" s="25"/>
      <c r="L58" s="25"/>
      <c r="M58" s="25"/>
      <c r="N58" s="25"/>
      <c r="O58" s="25"/>
      <c r="P58" s="32">
        <v>-3939</v>
      </c>
      <c r="Q58" s="33"/>
      <c r="R58" s="49"/>
      <c r="S58" s="49"/>
      <c r="T58" s="49"/>
      <c r="U58" s="49"/>
      <c r="V58" s="49"/>
      <c r="W58" s="49"/>
      <c r="X58" s="49"/>
      <c r="Y58" s="49"/>
      <c r="Z58" s="28"/>
      <c r="AA58" s="50"/>
      <c r="AC58" s="419"/>
      <c r="AD58" s="419">
        <v>-3939019</v>
      </c>
    </row>
    <row r="59" spans="1:30" ht="14.7" customHeight="1" x14ac:dyDescent="0.2">
      <c r="A59" s="7" t="s">
        <v>83</v>
      </c>
      <c r="D59" s="31"/>
      <c r="E59" s="25" t="s">
        <v>84</v>
      </c>
      <c r="F59" s="26"/>
      <c r="G59" s="27"/>
      <c r="H59" s="27"/>
      <c r="I59" s="27"/>
      <c r="J59" s="25"/>
      <c r="K59" s="25"/>
      <c r="L59" s="25"/>
      <c r="M59" s="25"/>
      <c r="N59" s="25"/>
      <c r="O59" s="25"/>
      <c r="P59" s="32">
        <v>655053</v>
      </c>
      <c r="Q59" s="33" t="s">
        <v>397</v>
      </c>
      <c r="R59" s="49"/>
      <c r="S59" s="49"/>
      <c r="T59" s="49"/>
      <c r="U59" s="49"/>
      <c r="V59" s="49"/>
      <c r="W59" s="49"/>
      <c r="X59" s="49"/>
      <c r="Y59" s="49"/>
      <c r="Z59" s="28"/>
      <c r="AA59" s="50"/>
      <c r="AC59" s="419"/>
      <c r="AD59" s="419">
        <f>IF(COUNTIF(AD60:AD68,"-")=COUNTA(AD60:AD68),"-",SUM(AD60:AD63,AD66:AD68))</f>
        <v>655052515</v>
      </c>
    </row>
    <row r="60" spans="1:30" ht="14.7" customHeight="1" x14ac:dyDescent="0.2">
      <c r="A60" s="7" t="s">
        <v>85</v>
      </c>
      <c r="D60" s="31"/>
      <c r="E60" s="25"/>
      <c r="F60" s="26" t="s">
        <v>86</v>
      </c>
      <c r="G60" s="27"/>
      <c r="H60" s="27"/>
      <c r="I60" s="27"/>
      <c r="J60" s="25"/>
      <c r="K60" s="25"/>
      <c r="L60" s="25"/>
      <c r="M60" s="25"/>
      <c r="N60" s="25"/>
      <c r="O60" s="25"/>
      <c r="P60" s="32">
        <v>181085</v>
      </c>
      <c r="Q60" s="33"/>
      <c r="R60" s="49"/>
      <c r="S60" s="49"/>
      <c r="T60" s="49"/>
      <c r="U60" s="49"/>
      <c r="V60" s="49"/>
      <c r="W60" s="49"/>
      <c r="X60" s="49"/>
      <c r="Y60" s="49"/>
      <c r="Z60" s="28"/>
      <c r="AA60" s="50"/>
      <c r="AC60" s="419"/>
      <c r="AD60" s="419">
        <v>181085345</v>
      </c>
    </row>
    <row r="61" spans="1:30" ht="14.7" customHeight="1" x14ac:dyDescent="0.2">
      <c r="A61" s="7" t="s">
        <v>87</v>
      </c>
      <c r="D61" s="31"/>
      <c r="E61" s="25"/>
      <c r="F61" s="26" t="s">
        <v>88</v>
      </c>
      <c r="G61" s="26"/>
      <c r="H61" s="35"/>
      <c r="I61" s="26"/>
      <c r="J61" s="26"/>
      <c r="K61" s="25"/>
      <c r="L61" s="25"/>
      <c r="M61" s="25"/>
      <c r="N61" s="25"/>
      <c r="O61" s="25"/>
      <c r="P61" s="32">
        <v>9695</v>
      </c>
      <c r="Q61" s="33"/>
      <c r="R61" s="49"/>
      <c r="S61" s="49"/>
      <c r="T61" s="49"/>
      <c r="U61" s="49"/>
      <c r="V61" s="49"/>
      <c r="W61" s="49"/>
      <c r="X61" s="49"/>
      <c r="Y61" s="49"/>
      <c r="Z61" s="28"/>
      <c r="AA61" s="50"/>
      <c r="AC61" s="419"/>
      <c r="AD61" s="419">
        <v>9695295</v>
      </c>
    </row>
    <row r="62" spans="1:30" ht="14.7" customHeight="1" x14ac:dyDescent="0.2">
      <c r="A62" s="7">
        <v>1500000</v>
      </c>
      <c r="D62" s="31"/>
      <c r="E62" s="25"/>
      <c r="F62" s="26" t="s">
        <v>89</v>
      </c>
      <c r="G62" s="26"/>
      <c r="H62" s="26"/>
      <c r="I62" s="26"/>
      <c r="J62" s="26"/>
      <c r="K62" s="25"/>
      <c r="L62" s="25"/>
      <c r="M62" s="25"/>
      <c r="N62" s="25"/>
      <c r="O62" s="25"/>
      <c r="P62" s="32">
        <v>60</v>
      </c>
      <c r="Q62" s="33"/>
      <c r="R62" s="49"/>
      <c r="S62" s="49"/>
      <c r="T62" s="49"/>
      <c r="U62" s="49"/>
      <c r="V62" s="49"/>
      <c r="W62" s="49"/>
      <c r="X62" s="49"/>
      <c r="Y62" s="49"/>
      <c r="Z62" s="28"/>
      <c r="AA62" s="50"/>
      <c r="AC62" s="419"/>
      <c r="AD62" s="419">
        <v>60000</v>
      </c>
    </row>
    <row r="63" spans="1:30" ht="14.7" customHeight="1" x14ac:dyDescent="0.2">
      <c r="A63" s="7" t="s">
        <v>90</v>
      </c>
      <c r="D63" s="31"/>
      <c r="E63" s="26"/>
      <c r="F63" s="26" t="s">
        <v>75</v>
      </c>
      <c r="G63" s="26"/>
      <c r="H63" s="35"/>
      <c r="I63" s="26"/>
      <c r="J63" s="26"/>
      <c r="K63" s="25"/>
      <c r="L63" s="25"/>
      <c r="M63" s="25"/>
      <c r="N63" s="25"/>
      <c r="O63" s="25"/>
      <c r="P63" s="32">
        <v>464212</v>
      </c>
      <c r="Q63" s="33"/>
      <c r="R63" s="49"/>
      <c r="S63" s="49"/>
      <c r="T63" s="49"/>
      <c r="U63" s="49"/>
      <c r="V63" s="49"/>
      <c r="W63" s="49"/>
      <c r="X63" s="49"/>
      <c r="Y63" s="49"/>
      <c r="Z63" s="28"/>
      <c r="AA63" s="50"/>
      <c r="AC63" s="419"/>
      <c r="AD63" s="419">
        <f>IF(COUNTIF(AD64:AD65,"-")=COUNTA(AD64:AD65),"-",SUM(AD64:AD65))</f>
        <v>464211875</v>
      </c>
    </row>
    <row r="64" spans="1:30" ht="14.7" customHeight="1" x14ac:dyDescent="0.2">
      <c r="A64" s="7" t="s">
        <v>91</v>
      </c>
      <c r="D64" s="31"/>
      <c r="E64" s="26"/>
      <c r="F64" s="26"/>
      <c r="G64" s="26" t="s">
        <v>92</v>
      </c>
      <c r="H64" s="26"/>
      <c r="I64" s="26"/>
      <c r="J64" s="26"/>
      <c r="K64" s="25"/>
      <c r="L64" s="25"/>
      <c r="M64" s="25"/>
      <c r="N64" s="25"/>
      <c r="O64" s="25"/>
      <c r="P64" s="32">
        <v>378587</v>
      </c>
      <c r="Q64" s="33"/>
      <c r="R64" s="49"/>
      <c r="S64" s="49"/>
      <c r="T64" s="49"/>
      <c r="U64" s="49"/>
      <c r="V64" s="49"/>
      <c r="W64" s="49"/>
      <c r="X64" s="49"/>
      <c r="Y64" s="49"/>
      <c r="Z64" s="28"/>
      <c r="AA64" s="50"/>
      <c r="AC64" s="419"/>
      <c r="AD64" s="419">
        <v>378586815</v>
      </c>
    </row>
    <row r="65" spans="1:31" ht="14.7" customHeight="1" x14ac:dyDescent="0.2">
      <c r="A65" s="7" t="s">
        <v>93</v>
      </c>
      <c r="D65" s="31"/>
      <c r="E65" s="26"/>
      <c r="F65" s="26"/>
      <c r="G65" s="26" t="s">
        <v>78</v>
      </c>
      <c r="H65" s="26"/>
      <c r="I65" s="26"/>
      <c r="J65" s="26"/>
      <c r="K65" s="25"/>
      <c r="L65" s="25"/>
      <c r="M65" s="25"/>
      <c r="N65" s="25"/>
      <c r="O65" s="25"/>
      <c r="P65" s="32">
        <v>85625</v>
      </c>
      <c r="Q65" s="33"/>
      <c r="R65" s="49"/>
      <c r="S65" s="49"/>
      <c r="T65" s="49"/>
      <c r="U65" s="49"/>
      <c r="V65" s="49"/>
      <c r="W65" s="49"/>
      <c r="X65" s="49"/>
      <c r="Y65" s="49"/>
      <c r="Z65" s="28"/>
      <c r="AA65" s="50"/>
      <c r="AC65" s="419"/>
      <c r="AD65" s="419">
        <v>85625060</v>
      </c>
    </row>
    <row r="66" spans="1:31" ht="14.7" customHeight="1" x14ac:dyDescent="0.2">
      <c r="A66" s="7" t="s">
        <v>94</v>
      </c>
      <c r="D66" s="31"/>
      <c r="E66" s="26"/>
      <c r="F66" s="26" t="s">
        <v>95</v>
      </c>
      <c r="G66" s="26"/>
      <c r="H66" s="26"/>
      <c r="I66" s="26"/>
      <c r="J66" s="26"/>
      <c r="K66" s="25"/>
      <c r="L66" s="25"/>
      <c r="M66" s="25"/>
      <c r="N66" s="25"/>
      <c r="O66" s="25"/>
      <c r="P66" s="32">
        <v>0</v>
      </c>
      <c r="Q66" s="33"/>
      <c r="R66" s="49"/>
      <c r="S66" s="49"/>
      <c r="T66" s="49"/>
      <c r="U66" s="49"/>
      <c r="V66" s="49"/>
      <c r="W66" s="49"/>
      <c r="X66" s="49"/>
      <c r="Y66" s="49"/>
      <c r="Z66" s="28"/>
      <c r="AA66" s="50"/>
      <c r="AC66" s="419"/>
      <c r="AD66" s="419">
        <v>0</v>
      </c>
    </row>
    <row r="67" spans="1:31" ht="14.7" customHeight="1" x14ac:dyDescent="0.2">
      <c r="A67" s="7" t="s">
        <v>96</v>
      </c>
      <c r="D67" s="31"/>
      <c r="E67" s="26"/>
      <c r="F67" s="26" t="s">
        <v>35</v>
      </c>
      <c r="G67" s="26"/>
      <c r="H67" s="35"/>
      <c r="I67" s="26"/>
      <c r="J67" s="26"/>
      <c r="K67" s="25"/>
      <c r="L67" s="25"/>
      <c r="M67" s="25"/>
      <c r="N67" s="25"/>
      <c r="O67" s="25"/>
      <c r="P67" s="32">
        <v>0</v>
      </c>
      <c r="Q67" s="33"/>
      <c r="R67" s="49"/>
      <c r="S67" s="49"/>
      <c r="T67" s="49"/>
      <c r="U67" s="49"/>
      <c r="V67" s="49"/>
      <c r="W67" s="49"/>
      <c r="X67" s="49"/>
      <c r="Y67" s="49"/>
      <c r="Z67" s="28"/>
      <c r="AA67" s="50"/>
      <c r="AC67" s="419"/>
      <c r="AD67" s="419">
        <v>0</v>
      </c>
    </row>
    <row r="68" spans="1:31" ht="14.7" customHeight="1" x14ac:dyDescent="0.2">
      <c r="A68" s="7" t="s">
        <v>97</v>
      </c>
      <c r="D68" s="31"/>
      <c r="E68" s="26"/>
      <c r="F68" s="49" t="s">
        <v>82</v>
      </c>
      <c r="G68" s="26"/>
      <c r="H68" s="26"/>
      <c r="I68" s="26"/>
      <c r="J68" s="26"/>
      <c r="K68" s="25"/>
      <c r="L68" s="25"/>
      <c r="M68" s="25"/>
      <c r="N68" s="25"/>
      <c r="O68" s="25"/>
      <c r="P68" s="32">
        <v>0</v>
      </c>
      <c r="Q68" s="33"/>
      <c r="R68" s="49"/>
      <c r="S68" s="49"/>
      <c r="T68" s="49"/>
      <c r="U68" s="49"/>
      <c r="V68" s="49"/>
      <c r="W68" s="49"/>
      <c r="X68" s="49"/>
      <c r="Y68" s="49"/>
      <c r="Z68" s="28"/>
      <c r="AA68" s="50"/>
      <c r="AC68" s="419"/>
      <c r="AD68" s="419">
        <v>0</v>
      </c>
    </row>
    <row r="69" spans="1:31" ht="14.7" customHeight="1" thickBot="1" x14ac:dyDescent="0.25">
      <c r="A69" s="7">
        <v>1565000</v>
      </c>
      <c r="B69" s="7" t="s">
        <v>128</v>
      </c>
      <c r="D69" s="31"/>
      <c r="E69" s="26" t="s">
        <v>98</v>
      </c>
      <c r="F69" s="26"/>
      <c r="G69" s="26"/>
      <c r="H69" s="26"/>
      <c r="I69" s="26"/>
      <c r="J69" s="26"/>
      <c r="K69" s="25"/>
      <c r="L69" s="25"/>
      <c r="M69" s="25"/>
      <c r="N69" s="25"/>
      <c r="O69" s="25"/>
      <c r="P69" s="32" t="s">
        <v>391</v>
      </c>
      <c r="Q69" s="33"/>
      <c r="R69" s="51" t="s">
        <v>129</v>
      </c>
      <c r="S69" s="52"/>
      <c r="T69" s="52"/>
      <c r="U69" s="52"/>
      <c r="V69" s="52"/>
      <c r="W69" s="52"/>
      <c r="X69" s="52"/>
      <c r="Y69" s="53"/>
      <c r="Z69" s="54">
        <v>21889438</v>
      </c>
      <c r="AA69" s="55"/>
      <c r="AC69" s="419"/>
      <c r="AD69" s="419" t="s">
        <v>11</v>
      </c>
      <c r="AE69" s="10" t="e">
        <f>IF(AND(AE31="-",AE32="-",#REF!="-"),"-",SUM(AE31,AE32,#REF!))</f>
        <v>#REF!</v>
      </c>
    </row>
    <row r="70" spans="1:31" ht="14.7" customHeight="1" thickBot="1" x14ac:dyDescent="0.25">
      <c r="A70" s="7" t="s">
        <v>1</v>
      </c>
      <c r="B70" s="7" t="s">
        <v>99</v>
      </c>
      <c r="D70" s="56" t="s">
        <v>2</v>
      </c>
      <c r="E70" s="57"/>
      <c r="F70" s="57"/>
      <c r="G70" s="57"/>
      <c r="H70" s="57"/>
      <c r="I70" s="57"/>
      <c r="J70" s="57"/>
      <c r="K70" s="57"/>
      <c r="L70" s="57"/>
      <c r="M70" s="57"/>
      <c r="N70" s="57"/>
      <c r="O70" s="58"/>
      <c r="P70" s="59">
        <v>26404673</v>
      </c>
      <c r="Q70" s="60" t="s">
        <v>397</v>
      </c>
      <c r="R70" s="19" t="s">
        <v>322</v>
      </c>
      <c r="S70" s="20"/>
      <c r="T70" s="20"/>
      <c r="U70" s="20"/>
      <c r="V70" s="20"/>
      <c r="W70" s="20"/>
      <c r="X70" s="20"/>
      <c r="Y70" s="61"/>
      <c r="Z70" s="59">
        <v>26404673</v>
      </c>
      <c r="AA70" s="62" t="s">
        <v>397</v>
      </c>
      <c r="AC70" s="419"/>
      <c r="AD70" s="419">
        <f>IF(AND(AD14="-",AD59="-",AD69="-"),"-",SUM(AD14,AD59,AD69))</f>
        <v>26404673437</v>
      </c>
      <c r="AE70" s="10" t="e">
        <f>IF(AND(AE29="-",AE69="-"),"-",SUM(AE29,AE69))</f>
        <v>#REF!</v>
      </c>
    </row>
    <row r="71" spans="1:31" ht="14.7" customHeight="1" x14ac:dyDescent="0.2">
      <c r="D71" s="63"/>
      <c r="E71" s="63"/>
      <c r="F71" s="63"/>
      <c r="G71" s="63"/>
      <c r="H71" s="63"/>
      <c r="I71" s="63"/>
      <c r="J71" s="63"/>
      <c r="K71" s="63"/>
      <c r="L71" s="63"/>
      <c r="M71" s="63"/>
      <c r="N71" s="63"/>
      <c r="O71" s="63"/>
      <c r="P71" s="63"/>
      <c r="Q71" s="63"/>
      <c r="Z71" s="25"/>
      <c r="AA71" s="25"/>
      <c r="AC71" s="419"/>
    </row>
    <row r="72" spans="1:31" ht="14.7" customHeight="1" x14ac:dyDescent="0.2">
      <c r="D72" s="64"/>
      <c r="E72" s="65" t="s">
        <v>323</v>
      </c>
      <c r="F72" s="64"/>
      <c r="G72" s="18"/>
      <c r="H72" s="18"/>
      <c r="I72" s="18"/>
      <c r="J72" s="18"/>
      <c r="K72" s="18"/>
      <c r="L72" s="18"/>
      <c r="M72" s="18"/>
      <c r="N72" s="18"/>
      <c r="O72" s="18"/>
      <c r="P72" s="18"/>
      <c r="Q72" s="18"/>
      <c r="Z72" s="63"/>
      <c r="AA72" s="63"/>
      <c r="AC72" s="419"/>
    </row>
    <row r="73" spans="1:31" ht="14.7" customHeight="1" x14ac:dyDescent="0.2">
      <c r="AC73" s="419"/>
    </row>
    <row r="74" spans="1:31" ht="14.7" customHeight="1" x14ac:dyDescent="0.2">
      <c r="AC74" s="419"/>
    </row>
    <row r="75" spans="1:31" ht="14.7" customHeight="1" x14ac:dyDescent="0.2">
      <c r="AC75" s="419"/>
    </row>
    <row r="76" spans="1:31" ht="14.7" customHeight="1" x14ac:dyDescent="0.2">
      <c r="AC76" s="419"/>
    </row>
    <row r="77" spans="1:31" ht="16.5" customHeight="1" x14ac:dyDescent="0.2">
      <c r="AC77" s="419"/>
    </row>
    <row r="78" spans="1:31" ht="14.7" customHeight="1" x14ac:dyDescent="0.2">
      <c r="AC78" s="419"/>
    </row>
    <row r="79" spans="1:31" ht="9.75" customHeight="1" x14ac:dyDescent="0.2"/>
    <row r="80" spans="1:31" ht="14.7" customHeight="1" x14ac:dyDescent="0.2"/>
  </sheetData>
  <mergeCells count="11">
    <mergeCell ref="R29:Y29"/>
    <mergeCell ref="R34:Y34"/>
    <mergeCell ref="R69:Y69"/>
    <mergeCell ref="D70:O70"/>
    <mergeCell ref="R70:Y70"/>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50"/>
  <sheetViews>
    <sheetView topLeftCell="B1" zoomScale="85" zoomScaleNormal="85" zoomScaleSheetLayoutView="100" workbookViewId="0"/>
  </sheetViews>
  <sheetFormatPr defaultColWidth="9" defaultRowHeight="13.2" x14ac:dyDescent="0.2"/>
  <cols>
    <col min="1" max="1" width="0" style="68" hidden="1" customWidth="1"/>
    <col min="2" max="2" width="0.6640625" style="6" customWidth="1"/>
    <col min="3" max="3" width="1.21875" style="104" customWidth="1"/>
    <col min="4" max="12" width="2.109375" style="104" customWidth="1"/>
    <col min="13" max="13" width="18.33203125" style="104" customWidth="1"/>
    <col min="14" max="14" width="21.6640625" style="104" bestFit="1" customWidth="1"/>
    <col min="15" max="15" width="2.44140625" style="104" customWidth="1"/>
    <col min="16" max="16" width="0.6640625" style="104" customWidth="1"/>
    <col min="17" max="17" width="9" style="6"/>
    <col min="18" max="18" width="0" style="6" hidden="1" customWidth="1"/>
    <col min="19" max="16384" width="9" style="6"/>
  </cols>
  <sheetData>
    <row r="1" spans="1:29" x14ac:dyDescent="0.2">
      <c r="C1" s="104" t="s">
        <v>333</v>
      </c>
    </row>
    <row r="2" spans="1:29" x14ac:dyDescent="0.2">
      <c r="C2" s="104" t="s">
        <v>334</v>
      </c>
    </row>
    <row r="3" spans="1:29" x14ac:dyDescent="0.2">
      <c r="C3" s="104" t="s">
        <v>335</v>
      </c>
    </row>
    <row r="4" spans="1:29" x14ac:dyDescent="0.2">
      <c r="C4" s="104" t="s">
        <v>336</v>
      </c>
    </row>
    <row r="5" spans="1:29" x14ac:dyDescent="0.2">
      <c r="C5" s="104" t="s">
        <v>337</v>
      </c>
    </row>
    <row r="6" spans="1:29" x14ac:dyDescent="0.2">
      <c r="C6" s="104" t="s">
        <v>338</v>
      </c>
    </row>
    <row r="7" spans="1:29" x14ac:dyDescent="0.2">
      <c r="C7" s="104" t="s">
        <v>339</v>
      </c>
    </row>
    <row r="8" spans="1:29" x14ac:dyDescent="0.2">
      <c r="A8" s="1"/>
      <c r="C8" s="66"/>
      <c r="D8" s="66"/>
      <c r="E8" s="66"/>
      <c r="F8" s="66"/>
      <c r="G8" s="66"/>
      <c r="H8" s="66"/>
      <c r="I8" s="66"/>
      <c r="J8" s="3"/>
      <c r="K8" s="3"/>
      <c r="L8" s="3"/>
      <c r="M8" s="3"/>
      <c r="N8" s="3"/>
      <c r="O8" s="3"/>
      <c r="P8" s="67"/>
    </row>
    <row r="9" spans="1:29" ht="23.4" x14ac:dyDescent="0.2">
      <c r="C9" s="69" t="s">
        <v>392</v>
      </c>
      <c r="D9" s="69"/>
      <c r="E9" s="69"/>
      <c r="F9" s="69"/>
      <c r="G9" s="69"/>
      <c r="H9" s="69"/>
      <c r="I9" s="69"/>
      <c r="J9" s="69"/>
      <c r="K9" s="69"/>
      <c r="L9" s="69"/>
      <c r="M9" s="69"/>
      <c r="N9" s="69"/>
      <c r="O9" s="69"/>
      <c r="P9" s="70"/>
    </row>
    <row r="10" spans="1:29" ht="16.2" x14ac:dyDescent="0.2">
      <c r="C10" s="71" t="s">
        <v>393</v>
      </c>
      <c r="D10" s="71"/>
      <c r="E10" s="71"/>
      <c r="F10" s="71"/>
      <c r="G10" s="71"/>
      <c r="H10" s="71"/>
      <c r="I10" s="71"/>
      <c r="J10" s="71"/>
      <c r="K10" s="71"/>
      <c r="L10" s="71"/>
      <c r="M10" s="71"/>
      <c r="N10" s="71"/>
      <c r="O10" s="71"/>
      <c r="P10" s="70"/>
    </row>
    <row r="11" spans="1:29" ht="16.2" x14ac:dyDescent="0.2">
      <c r="C11" s="71" t="s">
        <v>394</v>
      </c>
      <c r="D11" s="71"/>
      <c r="E11" s="71"/>
      <c r="F11" s="71"/>
      <c r="G11" s="71"/>
      <c r="H11" s="71"/>
      <c r="I11" s="71"/>
      <c r="J11" s="71"/>
      <c r="K11" s="71"/>
      <c r="L11" s="71"/>
      <c r="M11" s="71"/>
      <c r="N11" s="71"/>
      <c r="O11" s="71"/>
      <c r="P11" s="70"/>
    </row>
    <row r="12" spans="1:29" ht="16.8" thickBot="1" x14ac:dyDescent="0.25">
      <c r="C12" s="72"/>
      <c r="D12" s="70"/>
      <c r="E12" s="70"/>
      <c r="F12" s="70"/>
      <c r="G12" s="70"/>
      <c r="H12" s="70"/>
      <c r="I12" s="70"/>
      <c r="J12" s="70"/>
      <c r="K12" s="70"/>
      <c r="L12" s="70"/>
      <c r="M12" s="73"/>
      <c r="N12" s="70"/>
      <c r="O12" s="73" t="s">
        <v>390</v>
      </c>
      <c r="P12" s="70"/>
    </row>
    <row r="13" spans="1:29" ht="16.8" thickBot="1" x14ac:dyDescent="0.25">
      <c r="A13" s="68" t="s">
        <v>316</v>
      </c>
      <c r="C13" s="74" t="s">
        <v>0</v>
      </c>
      <c r="D13" s="75"/>
      <c r="E13" s="75"/>
      <c r="F13" s="75"/>
      <c r="G13" s="75"/>
      <c r="H13" s="75"/>
      <c r="I13" s="75"/>
      <c r="J13" s="75"/>
      <c r="K13" s="75"/>
      <c r="L13" s="75"/>
      <c r="M13" s="75"/>
      <c r="N13" s="76" t="s">
        <v>318</v>
      </c>
      <c r="O13" s="77"/>
      <c r="P13" s="70"/>
    </row>
    <row r="14" spans="1:29" x14ac:dyDescent="0.2">
      <c r="A14" s="68" t="s">
        <v>137</v>
      </c>
      <c r="C14" s="78"/>
      <c r="D14" s="79" t="s">
        <v>138</v>
      </c>
      <c r="E14" s="79"/>
      <c r="F14" s="80"/>
      <c r="G14" s="79"/>
      <c r="H14" s="79"/>
      <c r="I14" s="79"/>
      <c r="J14" s="79"/>
      <c r="K14" s="80"/>
      <c r="L14" s="80"/>
      <c r="M14" s="80"/>
      <c r="N14" s="81">
        <v>4492098</v>
      </c>
      <c r="O14" s="82" t="s">
        <v>397</v>
      </c>
      <c r="P14" s="83"/>
      <c r="R14" s="6">
        <f>IF(AND(R15="-",R30="-"),"-",SUM(R15,R30))</f>
        <v>4492097831</v>
      </c>
      <c r="AC14" s="407"/>
    </row>
    <row r="15" spans="1:29" x14ac:dyDescent="0.2">
      <c r="A15" s="68" t="s">
        <v>139</v>
      </c>
      <c r="C15" s="78"/>
      <c r="D15" s="79"/>
      <c r="E15" s="79" t="s">
        <v>140</v>
      </c>
      <c r="F15" s="79"/>
      <c r="G15" s="79"/>
      <c r="H15" s="79"/>
      <c r="I15" s="79"/>
      <c r="J15" s="79"/>
      <c r="K15" s="80"/>
      <c r="L15" s="80"/>
      <c r="M15" s="80"/>
      <c r="N15" s="81">
        <v>2640530</v>
      </c>
      <c r="O15" s="84" t="s">
        <v>397</v>
      </c>
      <c r="P15" s="83"/>
      <c r="R15" s="6">
        <f>IF(COUNTIF(R16:R29,"-")=COUNTA(R16:R29),"-",SUM(R16,R21,R26))</f>
        <v>2640529631</v>
      </c>
      <c r="AC15" s="407"/>
    </row>
    <row r="16" spans="1:29" x14ac:dyDescent="0.2">
      <c r="A16" s="68" t="s">
        <v>141</v>
      </c>
      <c r="C16" s="78"/>
      <c r="D16" s="79"/>
      <c r="E16" s="79"/>
      <c r="F16" s="79" t="s">
        <v>142</v>
      </c>
      <c r="G16" s="79"/>
      <c r="H16" s="79"/>
      <c r="I16" s="79"/>
      <c r="J16" s="79"/>
      <c r="K16" s="80"/>
      <c r="L16" s="80"/>
      <c r="M16" s="80"/>
      <c r="N16" s="81">
        <v>745862</v>
      </c>
      <c r="O16" s="84" t="s">
        <v>397</v>
      </c>
      <c r="P16" s="83"/>
      <c r="R16" s="6">
        <f>IF(COUNTIF(R17:R20,"-")=COUNTA(R17:R20),"-",SUM(R17:R20))</f>
        <v>745861553</v>
      </c>
      <c r="AC16" s="407"/>
    </row>
    <row r="17" spans="1:29" x14ac:dyDescent="0.2">
      <c r="A17" s="68" t="s">
        <v>143</v>
      </c>
      <c r="C17" s="78"/>
      <c r="D17" s="79"/>
      <c r="E17" s="79"/>
      <c r="F17" s="79"/>
      <c r="G17" s="79" t="s">
        <v>144</v>
      </c>
      <c r="H17" s="79"/>
      <c r="I17" s="79"/>
      <c r="J17" s="79"/>
      <c r="K17" s="80"/>
      <c r="L17" s="80"/>
      <c r="M17" s="80"/>
      <c r="N17" s="81">
        <v>609090</v>
      </c>
      <c r="O17" s="84"/>
      <c r="P17" s="83"/>
      <c r="R17" s="6">
        <v>609090068</v>
      </c>
      <c r="AC17" s="407"/>
    </row>
    <row r="18" spans="1:29" x14ac:dyDescent="0.2">
      <c r="A18" s="68" t="s">
        <v>145</v>
      </c>
      <c r="C18" s="78"/>
      <c r="D18" s="79"/>
      <c r="E18" s="79"/>
      <c r="F18" s="79"/>
      <c r="G18" s="79" t="s">
        <v>146</v>
      </c>
      <c r="H18" s="79"/>
      <c r="I18" s="79"/>
      <c r="J18" s="79"/>
      <c r="K18" s="80"/>
      <c r="L18" s="80"/>
      <c r="M18" s="80"/>
      <c r="N18" s="81">
        <v>42655</v>
      </c>
      <c r="O18" s="84"/>
      <c r="P18" s="83"/>
      <c r="R18" s="6">
        <v>42654871</v>
      </c>
      <c r="AC18" s="407"/>
    </row>
    <row r="19" spans="1:29" x14ac:dyDescent="0.2">
      <c r="A19" s="68" t="s">
        <v>147</v>
      </c>
      <c r="C19" s="78"/>
      <c r="D19" s="79"/>
      <c r="E19" s="79"/>
      <c r="F19" s="79"/>
      <c r="G19" s="79" t="s">
        <v>148</v>
      </c>
      <c r="H19" s="79"/>
      <c r="I19" s="79"/>
      <c r="J19" s="79"/>
      <c r="K19" s="80"/>
      <c r="L19" s="80"/>
      <c r="M19" s="80"/>
      <c r="N19" s="81">
        <v>44353</v>
      </c>
      <c r="O19" s="84"/>
      <c r="P19" s="83"/>
      <c r="R19" s="6">
        <v>44353183</v>
      </c>
      <c r="AC19" s="407"/>
    </row>
    <row r="20" spans="1:29" x14ac:dyDescent="0.2">
      <c r="A20" s="68" t="s">
        <v>149</v>
      </c>
      <c r="C20" s="78"/>
      <c r="D20" s="79"/>
      <c r="E20" s="79"/>
      <c r="F20" s="79"/>
      <c r="G20" s="79" t="s">
        <v>35</v>
      </c>
      <c r="H20" s="79"/>
      <c r="I20" s="79"/>
      <c r="J20" s="79"/>
      <c r="K20" s="80"/>
      <c r="L20" s="80"/>
      <c r="M20" s="80"/>
      <c r="N20" s="81">
        <v>49763</v>
      </c>
      <c r="O20" s="84"/>
      <c r="P20" s="83"/>
      <c r="R20" s="6">
        <v>49763431</v>
      </c>
      <c r="AC20" s="407"/>
    </row>
    <row r="21" spans="1:29" x14ac:dyDescent="0.2">
      <c r="A21" s="68" t="s">
        <v>150</v>
      </c>
      <c r="C21" s="78"/>
      <c r="D21" s="79"/>
      <c r="E21" s="79"/>
      <c r="F21" s="79" t="s">
        <v>151</v>
      </c>
      <c r="G21" s="79"/>
      <c r="H21" s="79"/>
      <c r="I21" s="79"/>
      <c r="J21" s="79"/>
      <c r="K21" s="80"/>
      <c r="L21" s="80"/>
      <c r="M21" s="80"/>
      <c r="N21" s="81">
        <v>1805477</v>
      </c>
      <c r="O21" s="84" t="s">
        <v>397</v>
      </c>
      <c r="P21" s="83"/>
      <c r="R21" s="6">
        <f>IF(COUNTIF(R22:R25,"-")=COUNTA(R22:R25),"-",SUM(R22:R25))</f>
        <v>1805476740</v>
      </c>
      <c r="AC21" s="407"/>
    </row>
    <row r="22" spans="1:29" x14ac:dyDescent="0.2">
      <c r="A22" s="68" t="s">
        <v>152</v>
      </c>
      <c r="C22" s="78"/>
      <c r="D22" s="79"/>
      <c r="E22" s="79"/>
      <c r="F22" s="79"/>
      <c r="G22" s="79" t="s">
        <v>153</v>
      </c>
      <c r="H22" s="79"/>
      <c r="I22" s="79"/>
      <c r="J22" s="79"/>
      <c r="K22" s="80"/>
      <c r="L22" s="80"/>
      <c r="M22" s="80"/>
      <c r="N22" s="81">
        <v>845152</v>
      </c>
      <c r="O22" s="84"/>
      <c r="P22" s="83"/>
      <c r="R22" s="6">
        <v>845152075</v>
      </c>
      <c r="AC22" s="407"/>
    </row>
    <row r="23" spans="1:29" x14ac:dyDescent="0.2">
      <c r="A23" s="68" t="s">
        <v>154</v>
      </c>
      <c r="C23" s="78"/>
      <c r="D23" s="79"/>
      <c r="E23" s="79"/>
      <c r="F23" s="79"/>
      <c r="G23" s="79" t="s">
        <v>155</v>
      </c>
      <c r="H23" s="79"/>
      <c r="I23" s="79"/>
      <c r="J23" s="79"/>
      <c r="K23" s="80"/>
      <c r="L23" s="80"/>
      <c r="M23" s="80"/>
      <c r="N23" s="81">
        <v>147485</v>
      </c>
      <c r="O23" s="84"/>
      <c r="P23" s="83"/>
      <c r="R23" s="6">
        <v>147485267</v>
      </c>
      <c r="AC23" s="407"/>
    </row>
    <row r="24" spans="1:29" x14ac:dyDescent="0.2">
      <c r="A24" s="68" t="s">
        <v>156</v>
      </c>
      <c r="C24" s="78"/>
      <c r="D24" s="79"/>
      <c r="E24" s="79"/>
      <c r="F24" s="79"/>
      <c r="G24" s="79" t="s">
        <v>157</v>
      </c>
      <c r="H24" s="79"/>
      <c r="I24" s="79"/>
      <c r="J24" s="79"/>
      <c r="K24" s="80"/>
      <c r="L24" s="80"/>
      <c r="M24" s="80"/>
      <c r="N24" s="81">
        <v>809725</v>
      </c>
      <c r="O24" s="84"/>
      <c r="P24" s="83"/>
      <c r="R24" s="6">
        <v>809725301</v>
      </c>
      <c r="AC24" s="407"/>
    </row>
    <row r="25" spans="1:29" x14ac:dyDescent="0.2">
      <c r="A25" s="68" t="s">
        <v>158</v>
      </c>
      <c r="C25" s="78"/>
      <c r="D25" s="79"/>
      <c r="E25" s="79"/>
      <c r="F25" s="79"/>
      <c r="G25" s="79" t="s">
        <v>35</v>
      </c>
      <c r="H25" s="79"/>
      <c r="I25" s="79"/>
      <c r="J25" s="79"/>
      <c r="K25" s="80"/>
      <c r="L25" s="80"/>
      <c r="M25" s="80"/>
      <c r="N25" s="81">
        <v>3114</v>
      </c>
      <c r="O25" s="84"/>
      <c r="P25" s="83"/>
      <c r="R25" s="6">
        <v>3114097</v>
      </c>
      <c r="AC25" s="407"/>
    </row>
    <row r="26" spans="1:29" x14ac:dyDescent="0.2">
      <c r="A26" s="68" t="s">
        <v>159</v>
      </c>
      <c r="C26" s="78"/>
      <c r="D26" s="79"/>
      <c r="E26" s="79"/>
      <c r="F26" s="79" t="s">
        <v>160</v>
      </c>
      <c r="G26" s="79"/>
      <c r="H26" s="79"/>
      <c r="I26" s="79"/>
      <c r="J26" s="79"/>
      <c r="K26" s="80"/>
      <c r="L26" s="80"/>
      <c r="M26" s="80"/>
      <c r="N26" s="81">
        <v>89191</v>
      </c>
      <c r="O26" s="84"/>
      <c r="P26" s="83"/>
      <c r="R26" s="6">
        <f>IF(COUNTIF(R27:R29,"-")=COUNTA(R27:R29),"-",SUM(R27:R29))</f>
        <v>89191338</v>
      </c>
      <c r="AC26" s="407"/>
    </row>
    <row r="27" spans="1:29" x14ac:dyDescent="0.2">
      <c r="A27" s="68" t="s">
        <v>161</v>
      </c>
      <c r="C27" s="78"/>
      <c r="D27" s="79"/>
      <c r="E27" s="79"/>
      <c r="F27" s="80"/>
      <c r="G27" s="80" t="s">
        <v>162</v>
      </c>
      <c r="H27" s="80"/>
      <c r="I27" s="79"/>
      <c r="J27" s="79"/>
      <c r="K27" s="80"/>
      <c r="L27" s="80"/>
      <c r="M27" s="80"/>
      <c r="N27" s="81">
        <v>58308</v>
      </c>
      <c r="O27" s="84"/>
      <c r="P27" s="83"/>
      <c r="R27" s="6">
        <v>58308375</v>
      </c>
      <c r="AC27" s="407"/>
    </row>
    <row r="28" spans="1:29" x14ac:dyDescent="0.2">
      <c r="A28" s="68" t="s">
        <v>163</v>
      </c>
      <c r="C28" s="78"/>
      <c r="D28" s="79"/>
      <c r="E28" s="79"/>
      <c r="F28" s="80"/>
      <c r="G28" s="79" t="s">
        <v>164</v>
      </c>
      <c r="H28" s="79"/>
      <c r="I28" s="79"/>
      <c r="J28" s="79"/>
      <c r="K28" s="80"/>
      <c r="L28" s="80"/>
      <c r="M28" s="80"/>
      <c r="N28" s="81">
        <v>3352</v>
      </c>
      <c r="O28" s="84"/>
      <c r="P28" s="83"/>
      <c r="R28" s="6">
        <v>3352101</v>
      </c>
      <c r="AC28" s="407"/>
    </row>
    <row r="29" spans="1:29" x14ac:dyDescent="0.2">
      <c r="A29" s="68" t="s">
        <v>165</v>
      </c>
      <c r="C29" s="78"/>
      <c r="D29" s="79"/>
      <c r="E29" s="79"/>
      <c r="F29" s="80"/>
      <c r="G29" s="79" t="s">
        <v>35</v>
      </c>
      <c r="H29" s="79"/>
      <c r="I29" s="79"/>
      <c r="J29" s="79"/>
      <c r="K29" s="80"/>
      <c r="L29" s="80"/>
      <c r="M29" s="80"/>
      <c r="N29" s="81">
        <v>27531</v>
      </c>
      <c r="O29" s="84"/>
      <c r="P29" s="83"/>
      <c r="R29" s="6">
        <v>27530862</v>
      </c>
      <c r="AC29" s="407"/>
    </row>
    <row r="30" spans="1:29" x14ac:dyDescent="0.2">
      <c r="A30" s="68" t="s">
        <v>166</v>
      </c>
      <c r="C30" s="78"/>
      <c r="D30" s="79"/>
      <c r="E30" s="80" t="s">
        <v>167</v>
      </c>
      <c r="F30" s="80"/>
      <c r="G30" s="79"/>
      <c r="H30" s="79"/>
      <c r="I30" s="79"/>
      <c r="J30" s="79"/>
      <c r="K30" s="80"/>
      <c r="L30" s="80"/>
      <c r="M30" s="80"/>
      <c r="N30" s="81">
        <v>1851568</v>
      </c>
      <c r="O30" s="84"/>
      <c r="P30" s="83"/>
      <c r="R30" s="6">
        <f>IF(COUNTIF(R31:R34,"-")=COUNTA(R31:R34),"-",SUM(R31:R34))</f>
        <v>1851568200</v>
      </c>
      <c r="AC30" s="407"/>
    </row>
    <row r="31" spans="1:29" x14ac:dyDescent="0.2">
      <c r="A31" s="68" t="s">
        <v>168</v>
      </c>
      <c r="C31" s="78"/>
      <c r="D31" s="79"/>
      <c r="E31" s="79"/>
      <c r="F31" s="79" t="s">
        <v>169</v>
      </c>
      <c r="G31" s="79"/>
      <c r="H31" s="79"/>
      <c r="I31" s="79"/>
      <c r="J31" s="79"/>
      <c r="K31" s="80"/>
      <c r="L31" s="80"/>
      <c r="M31" s="80"/>
      <c r="N31" s="81">
        <v>1773405</v>
      </c>
      <c r="O31" s="84"/>
      <c r="P31" s="83"/>
      <c r="R31" s="6">
        <v>1773404670</v>
      </c>
      <c r="AC31" s="407"/>
    </row>
    <row r="32" spans="1:29" x14ac:dyDescent="0.2">
      <c r="A32" s="68" t="s">
        <v>170</v>
      </c>
      <c r="C32" s="78"/>
      <c r="D32" s="79"/>
      <c r="E32" s="79"/>
      <c r="F32" s="79" t="s">
        <v>171</v>
      </c>
      <c r="G32" s="79"/>
      <c r="H32" s="79"/>
      <c r="I32" s="79"/>
      <c r="J32" s="79"/>
      <c r="K32" s="80"/>
      <c r="L32" s="80"/>
      <c r="M32" s="80"/>
      <c r="N32" s="81">
        <v>72627</v>
      </c>
      <c r="O32" s="84"/>
      <c r="P32" s="83"/>
      <c r="R32" s="6">
        <v>72627268</v>
      </c>
      <c r="AC32" s="407"/>
    </row>
    <row r="33" spans="1:29" x14ac:dyDescent="0.2">
      <c r="A33" s="68" t="s">
        <v>172</v>
      </c>
      <c r="C33" s="78"/>
      <c r="D33" s="79"/>
      <c r="E33" s="79"/>
      <c r="F33" s="79" t="s">
        <v>173</v>
      </c>
      <c r="G33" s="79"/>
      <c r="H33" s="79"/>
      <c r="I33" s="79"/>
      <c r="J33" s="79"/>
      <c r="K33" s="80"/>
      <c r="L33" s="80"/>
      <c r="M33" s="80"/>
      <c r="N33" s="81">
        <v>0</v>
      </c>
      <c r="O33" s="84"/>
      <c r="P33" s="83"/>
      <c r="R33" s="6">
        <v>0</v>
      </c>
      <c r="AC33" s="407"/>
    </row>
    <row r="34" spans="1:29" x14ac:dyDescent="0.2">
      <c r="A34" s="68" t="s">
        <v>174</v>
      </c>
      <c r="C34" s="78"/>
      <c r="D34" s="79"/>
      <c r="E34" s="79"/>
      <c r="F34" s="79" t="s">
        <v>35</v>
      </c>
      <c r="G34" s="79"/>
      <c r="H34" s="79"/>
      <c r="I34" s="79"/>
      <c r="J34" s="79"/>
      <c r="K34" s="80"/>
      <c r="L34" s="80"/>
      <c r="M34" s="80"/>
      <c r="N34" s="81">
        <v>5536</v>
      </c>
      <c r="O34" s="84"/>
      <c r="P34" s="83"/>
      <c r="R34" s="6">
        <v>5536262</v>
      </c>
      <c r="AC34" s="407"/>
    </row>
    <row r="35" spans="1:29" x14ac:dyDescent="0.2">
      <c r="A35" s="68" t="s">
        <v>175</v>
      </c>
      <c r="C35" s="78"/>
      <c r="D35" s="79" t="s">
        <v>176</v>
      </c>
      <c r="E35" s="79"/>
      <c r="F35" s="79"/>
      <c r="G35" s="79"/>
      <c r="H35" s="79"/>
      <c r="I35" s="79"/>
      <c r="J35" s="79"/>
      <c r="K35" s="80"/>
      <c r="L35" s="80"/>
      <c r="M35" s="80"/>
      <c r="N35" s="81">
        <v>237515</v>
      </c>
      <c r="O35" s="84" t="s">
        <v>397</v>
      </c>
      <c r="P35" s="83"/>
      <c r="R35" s="6">
        <f>IF(COUNTIF(R36:R37,"-")=COUNTA(R36:R37),"-",SUM(R36:R37))</f>
        <v>237515328</v>
      </c>
      <c r="AC35" s="407"/>
    </row>
    <row r="36" spans="1:29" x14ac:dyDescent="0.2">
      <c r="A36" s="68" t="s">
        <v>177</v>
      </c>
      <c r="C36" s="78"/>
      <c r="D36" s="79"/>
      <c r="E36" s="79" t="s">
        <v>178</v>
      </c>
      <c r="F36" s="79"/>
      <c r="G36" s="79"/>
      <c r="H36" s="79"/>
      <c r="I36" s="79"/>
      <c r="J36" s="79"/>
      <c r="K36" s="85"/>
      <c r="L36" s="85"/>
      <c r="M36" s="85"/>
      <c r="N36" s="81">
        <v>120993</v>
      </c>
      <c r="O36" s="84"/>
      <c r="P36" s="83"/>
      <c r="R36" s="6">
        <v>120992815</v>
      </c>
      <c r="AC36" s="407"/>
    </row>
    <row r="37" spans="1:29" x14ac:dyDescent="0.2">
      <c r="A37" s="68" t="s">
        <v>179</v>
      </c>
      <c r="C37" s="78"/>
      <c r="D37" s="79"/>
      <c r="E37" s="79" t="s">
        <v>35</v>
      </c>
      <c r="F37" s="79"/>
      <c r="G37" s="80"/>
      <c r="H37" s="79"/>
      <c r="I37" s="79"/>
      <c r="J37" s="79"/>
      <c r="K37" s="85"/>
      <c r="L37" s="85"/>
      <c r="M37" s="85"/>
      <c r="N37" s="81">
        <v>116523</v>
      </c>
      <c r="O37" s="84"/>
      <c r="P37" s="83"/>
      <c r="R37" s="6">
        <v>116522513</v>
      </c>
      <c r="AC37" s="407"/>
    </row>
    <row r="38" spans="1:29" x14ac:dyDescent="0.2">
      <c r="A38" s="68" t="s">
        <v>135</v>
      </c>
      <c r="C38" s="86" t="s">
        <v>136</v>
      </c>
      <c r="D38" s="87"/>
      <c r="E38" s="87"/>
      <c r="F38" s="87"/>
      <c r="G38" s="87"/>
      <c r="H38" s="87"/>
      <c r="I38" s="87"/>
      <c r="J38" s="87"/>
      <c r="K38" s="88"/>
      <c r="L38" s="88"/>
      <c r="M38" s="88"/>
      <c r="N38" s="89">
        <v>-4254583</v>
      </c>
      <c r="O38" s="90"/>
      <c r="P38" s="83"/>
      <c r="R38" s="6">
        <f>IF(COUNTIF(R14:R35,"-")=COUNTA(R14:R35),"-",SUM(R35)-SUM(R14))</f>
        <v>-4254582503</v>
      </c>
      <c r="AC38" s="407"/>
    </row>
    <row r="39" spans="1:29" x14ac:dyDescent="0.2">
      <c r="A39" s="68" t="s">
        <v>182</v>
      </c>
      <c r="C39" s="78"/>
      <c r="D39" s="79" t="s">
        <v>183</v>
      </c>
      <c r="E39" s="79"/>
      <c r="F39" s="80"/>
      <c r="G39" s="79"/>
      <c r="H39" s="79"/>
      <c r="I39" s="79"/>
      <c r="J39" s="79"/>
      <c r="K39" s="80"/>
      <c r="L39" s="80"/>
      <c r="M39" s="80"/>
      <c r="N39" s="81">
        <v>22500</v>
      </c>
      <c r="O39" s="82"/>
      <c r="P39" s="83"/>
      <c r="R39" s="6">
        <f>IF(COUNTIF(R40:R44,"-")=COUNTA(R40:R44),"-",SUM(R40:R44))</f>
        <v>22500000</v>
      </c>
      <c r="AC39" s="407"/>
    </row>
    <row r="40" spans="1:29" x14ac:dyDescent="0.2">
      <c r="A40" s="68" t="s">
        <v>184</v>
      </c>
      <c r="C40" s="78"/>
      <c r="D40" s="79"/>
      <c r="E40" s="80" t="s">
        <v>185</v>
      </c>
      <c r="F40" s="80"/>
      <c r="G40" s="79"/>
      <c r="H40" s="79"/>
      <c r="I40" s="79"/>
      <c r="J40" s="79"/>
      <c r="K40" s="80"/>
      <c r="L40" s="80"/>
      <c r="M40" s="80"/>
      <c r="N40" s="81" t="s">
        <v>395</v>
      </c>
      <c r="O40" s="84"/>
      <c r="P40" s="83"/>
      <c r="R40" s="6" t="s">
        <v>11</v>
      </c>
      <c r="AC40" s="407"/>
    </row>
    <row r="41" spans="1:29" x14ac:dyDescent="0.2">
      <c r="A41" s="68" t="s">
        <v>186</v>
      </c>
      <c r="C41" s="78"/>
      <c r="D41" s="79"/>
      <c r="E41" s="80" t="s">
        <v>187</v>
      </c>
      <c r="F41" s="80"/>
      <c r="G41" s="79"/>
      <c r="H41" s="79"/>
      <c r="I41" s="79"/>
      <c r="J41" s="79"/>
      <c r="K41" s="80"/>
      <c r="L41" s="80"/>
      <c r="M41" s="80"/>
      <c r="N41" s="81" t="s">
        <v>396</v>
      </c>
      <c r="O41" s="84"/>
      <c r="P41" s="83"/>
      <c r="R41" s="6" t="s">
        <v>11</v>
      </c>
      <c r="AC41" s="407"/>
    </row>
    <row r="42" spans="1:29" x14ac:dyDescent="0.2">
      <c r="A42" s="68" t="s">
        <v>188</v>
      </c>
      <c r="C42" s="78"/>
      <c r="D42" s="79"/>
      <c r="E42" s="80" t="s">
        <v>189</v>
      </c>
      <c r="F42" s="80"/>
      <c r="G42" s="79"/>
      <c r="H42" s="80"/>
      <c r="I42" s="79"/>
      <c r="J42" s="79"/>
      <c r="K42" s="80"/>
      <c r="L42" s="80"/>
      <c r="M42" s="80"/>
      <c r="N42" s="81" t="s">
        <v>396</v>
      </c>
      <c r="O42" s="84"/>
      <c r="P42" s="83"/>
      <c r="R42" s="6" t="s">
        <v>11</v>
      </c>
      <c r="AC42" s="407"/>
    </row>
    <row r="43" spans="1:29" x14ac:dyDescent="0.2">
      <c r="A43" s="68" t="s">
        <v>190</v>
      </c>
      <c r="C43" s="78"/>
      <c r="D43" s="79"/>
      <c r="E43" s="79" t="s">
        <v>191</v>
      </c>
      <c r="F43" s="79"/>
      <c r="G43" s="79"/>
      <c r="H43" s="79"/>
      <c r="I43" s="79"/>
      <c r="J43" s="79"/>
      <c r="K43" s="80"/>
      <c r="L43" s="80"/>
      <c r="M43" s="80"/>
      <c r="N43" s="81">
        <v>22500</v>
      </c>
      <c r="O43" s="84"/>
      <c r="P43" s="83"/>
      <c r="R43" s="6">
        <v>22500000</v>
      </c>
      <c r="AC43" s="407"/>
    </row>
    <row r="44" spans="1:29" x14ac:dyDescent="0.2">
      <c r="A44" s="68" t="s">
        <v>192</v>
      </c>
      <c r="C44" s="78"/>
      <c r="D44" s="79"/>
      <c r="E44" s="79" t="s">
        <v>35</v>
      </c>
      <c r="F44" s="79"/>
      <c r="G44" s="79"/>
      <c r="H44" s="79"/>
      <c r="I44" s="79"/>
      <c r="J44" s="79"/>
      <c r="K44" s="80"/>
      <c r="L44" s="80"/>
      <c r="M44" s="80"/>
      <c r="N44" s="81" t="s">
        <v>396</v>
      </c>
      <c r="O44" s="84"/>
      <c r="P44" s="83"/>
      <c r="R44" s="6" t="s">
        <v>11</v>
      </c>
      <c r="AC44" s="407"/>
    </row>
    <row r="45" spans="1:29" x14ac:dyDescent="0.2">
      <c r="A45" s="68" t="s">
        <v>193</v>
      </c>
      <c r="C45" s="78"/>
      <c r="D45" s="79" t="s">
        <v>194</v>
      </c>
      <c r="E45" s="79"/>
      <c r="F45" s="79"/>
      <c r="G45" s="79"/>
      <c r="H45" s="79"/>
      <c r="I45" s="79"/>
      <c r="J45" s="79"/>
      <c r="K45" s="85"/>
      <c r="L45" s="85"/>
      <c r="M45" s="85"/>
      <c r="N45" s="81">
        <v>0</v>
      </c>
      <c r="O45" s="82"/>
      <c r="P45" s="83"/>
      <c r="R45" s="6">
        <f>IF(COUNTIF(R46:R47,"-")=COUNTA(R46:R47),"-",SUM(R46:R47))</f>
        <v>0</v>
      </c>
      <c r="AC45" s="407"/>
    </row>
    <row r="46" spans="1:29" x14ac:dyDescent="0.2">
      <c r="A46" s="68" t="s">
        <v>195</v>
      </c>
      <c r="C46" s="78"/>
      <c r="D46" s="79"/>
      <c r="E46" s="79" t="s">
        <v>196</v>
      </c>
      <c r="F46" s="79"/>
      <c r="G46" s="79"/>
      <c r="H46" s="79"/>
      <c r="I46" s="79"/>
      <c r="J46" s="79"/>
      <c r="K46" s="85"/>
      <c r="L46" s="85"/>
      <c r="M46" s="85"/>
      <c r="N46" s="81">
        <v>0</v>
      </c>
      <c r="O46" s="84"/>
      <c r="P46" s="83"/>
      <c r="R46" s="6">
        <v>0</v>
      </c>
      <c r="AC46" s="407"/>
    </row>
    <row r="47" spans="1:29" ht="13.8" thickBot="1" x14ac:dyDescent="0.25">
      <c r="A47" s="68" t="s">
        <v>197</v>
      </c>
      <c r="C47" s="78"/>
      <c r="D47" s="79"/>
      <c r="E47" s="79" t="s">
        <v>35</v>
      </c>
      <c r="F47" s="79"/>
      <c r="G47" s="79"/>
      <c r="H47" s="79"/>
      <c r="I47" s="79"/>
      <c r="J47" s="79"/>
      <c r="K47" s="85"/>
      <c r="L47" s="85"/>
      <c r="M47" s="85"/>
      <c r="N47" s="81" t="s">
        <v>395</v>
      </c>
      <c r="O47" s="84"/>
      <c r="P47" s="83"/>
      <c r="R47" s="6" t="s">
        <v>11</v>
      </c>
      <c r="AC47" s="407"/>
    </row>
    <row r="48" spans="1:29" ht="13.8" thickBot="1" x14ac:dyDescent="0.25">
      <c r="A48" s="68" t="s">
        <v>180</v>
      </c>
      <c r="C48" s="91" t="s">
        <v>181</v>
      </c>
      <c r="D48" s="92"/>
      <c r="E48" s="92"/>
      <c r="F48" s="92"/>
      <c r="G48" s="92"/>
      <c r="H48" s="92"/>
      <c r="I48" s="92"/>
      <c r="J48" s="92"/>
      <c r="K48" s="93"/>
      <c r="L48" s="93"/>
      <c r="M48" s="93"/>
      <c r="N48" s="94">
        <v>-4277083</v>
      </c>
      <c r="O48" s="95"/>
      <c r="P48" s="83"/>
      <c r="R48" s="6">
        <f>IF(COUNTIF(R38:R47,"-")=COUNTA(R38:R47),"-",SUM(R38,R45)-SUM(R39))</f>
        <v>-4277082503</v>
      </c>
      <c r="AC48" s="407"/>
    </row>
    <row r="49" spans="1:12" s="97" customFormat="1" ht="3.75" customHeight="1" x14ac:dyDescent="0.2">
      <c r="A49" s="96"/>
      <c r="C49" s="98"/>
      <c r="D49" s="98"/>
      <c r="E49" s="99"/>
      <c r="F49" s="99"/>
      <c r="G49" s="99"/>
      <c r="H49" s="99"/>
      <c r="I49" s="99"/>
      <c r="J49" s="100"/>
      <c r="K49" s="100"/>
      <c r="L49" s="100"/>
    </row>
    <row r="50" spans="1:12" s="97" customFormat="1" ht="15.6" customHeight="1" x14ac:dyDescent="0.2">
      <c r="A50" s="96"/>
      <c r="C50" s="101"/>
      <c r="D50" s="101" t="s">
        <v>323</v>
      </c>
      <c r="E50" s="102"/>
      <c r="F50" s="102"/>
      <c r="G50" s="102"/>
      <c r="H50" s="102"/>
      <c r="I50" s="102"/>
      <c r="J50" s="103"/>
      <c r="K50" s="103"/>
      <c r="L50" s="103"/>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05" hidden="1" customWidth="1"/>
    <col min="2" max="2" width="1.109375" style="108" customWidth="1"/>
    <col min="3" max="3" width="1.6640625" style="108" customWidth="1"/>
    <col min="4" max="9" width="2" style="108" customWidth="1"/>
    <col min="10" max="10" width="15.33203125" style="108" customWidth="1"/>
    <col min="11" max="11" width="21.6640625" style="108" bestFit="1" customWidth="1"/>
    <col min="12" max="12" width="3" style="108" bestFit="1" customWidth="1"/>
    <col min="13" max="13" width="21.6640625" style="108" bestFit="1" customWidth="1"/>
    <col min="14" max="14" width="3" style="108" bestFit="1" customWidth="1"/>
    <col min="15" max="15" width="21.6640625" style="108" bestFit="1" customWidth="1"/>
    <col min="16" max="16" width="3" style="108" bestFit="1" customWidth="1"/>
    <col min="17" max="17" width="21.6640625" style="108" hidden="1" customWidth="1"/>
    <col min="18" max="18" width="3" style="108" hidden="1" customWidth="1"/>
    <col min="19" max="19" width="1" style="108" customWidth="1"/>
    <col min="20" max="20" width="9" style="108"/>
    <col min="21" max="24" width="0" style="108" hidden="1" customWidth="1"/>
    <col min="25" max="16384" width="9" style="108"/>
  </cols>
  <sheetData>
    <row r="1" spans="1:24" x14ac:dyDescent="0.2">
      <c r="C1" s="108" t="s">
        <v>333</v>
      </c>
    </row>
    <row r="2" spans="1:24" x14ac:dyDescent="0.2">
      <c r="C2" s="108" t="s">
        <v>334</v>
      </c>
    </row>
    <row r="3" spans="1:24" x14ac:dyDescent="0.2">
      <c r="C3" s="108" t="s">
        <v>335</v>
      </c>
    </row>
    <row r="4" spans="1:24" x14ac:dyDescent="0.2">
      <c r="C4" s="108" t="s">
        <v>336</v>
      </c>
    </row>
    <row r="5" spans="1:24" x14ac:dyDescent="0.2">
      <c r="C5" s="108" t="s">
        <v>337</v>
      </c>
    </row>
    <row r="6" spans="1:24" x14ac:dyDescent="0.2">
      <c r="C6" s="108" t="s">
        <v>338</v>
      </c>
    </row>
    <row r="7" spans="1:24" x14ac:dyDescent="0.2">
      <c r="C7" s="108" t="s">
        <v>339</v>
      </c>
    </row>
    <row r="9" spans="1:24" ht="23.4" x14ac:dyDescent="0.3">
      <c r="B9" s="106"/>
      <c r="C9" s="107" t="s">
        <v>398</v>
      </c>
      <c r="D9" s="107"/>
      <c r="E9" s="107"/>
      <c r="F9" s="107"/>
      <c r="G9" s="107"/>
      <c r="H9" s="107"/>
      <c r="I9" s="107"/>
      <c r="J9" s="107"/>
      <c r="K9" s="107"/>
      <c r="L9" s="107"/>
      <c r="M9" s="107"/>
      <c r="N9" s="107"/>
      <c r="O9" s="107"/>
      <c r="P9" s="107"/>
      <c r="Q9" s="107"/>
      <c r="R9" s="107"/>
    </row>
    <row r="10" spans="1:24" ht="16.2" x14ac:dyDescent="0.2">
      <c r="B10" s="109"/>
      <c r="C10" s="110" t="s">
        <v>393</v>
      </c>
      <c r="D10" s="110"/>
      <c r="E10" s="110"/>
      <c r="F10" s="110"/>
      <c r="G10" s="110"/>
      <c r="H10" s="110"/>
      <c r="I10" s="110"/>
      <c r="J10" s="110"/>
      <c r="K10" s="110"/>
      <c r="L10" s="110"/>
      <c r="M10" s="110"/>
      <c r="N10" s="110"/>
      <c r="O10" s="110"/>
      <c r="P10" s="110"/>
      <c r="Q10" s="110"/>
      <c r="R10" s="110"/>
    </row>
    <row r="11" spans="1:24" ht="16.2" x14ac:dyDescent="0.2">
      <c r="B11" s="109"/>
      <c r="C11" s="110" t="s">
        <v>394</v>
      </c>
      <c r="D11" s="110"/>
      <c r="E11" s="110"/>
      <c r="F11" s="110"/>
      <c r="G11" s="110"/>
      <c r="H11" s="110"/>
      <c r="I11" s="110"/>
      <c r="J11" s="110"/>
      <c r="K11" s="110"/>
      <c r="L11" s="110"/>
      <c r="M11" s="110"/>
      <c r="N11" s="110"/>
      <c r="O11" s="110"/>
      <c r="P11" s="110"/>
      <c r="Q11" s="110"/>
      <c r="R11" s="110"/>
    </row>
    <row r="12" spans="1:24" ht="15.75" customHeight="1" thickBot="1" x14ac:dyDescent="0.25">
      <c r="B12" s="111"/>
      <c r="C12" s="112"/>
      <c r="D12" s="112"/>
      <c r="E12" s="112"/>
      <c r="F12" s="112"/>
      <c r="G12" s="112"/>
      <c r="H12" s="112"/>
      <c r="I12" s="112"/>
      <c r="J12" s="113"/>
      <c r="K12" s="112"/>
      <c r="L12" s="113"/>
      <c r="M12" s="112"/>
      <c r="N12" s="112"/>
      <c r="O12" s="112"/>
      <c r="P12" s="408" t="s">
        <v>390</v>
      </c>
      <c r="Q12" s="112"/>
      <c r="R12" s="113"/>
    </row>
    <row r="13" spans="1:24" ht="12.75" customHeight="1" x14ac:dyDescent="0.2">
      <c r="B13" s="114"/>
      <c r="C13" s="115" t="s">
        <v>0</v>
      </c>
      <c r="D13" s="116"/>
      <c r="E13" s="116"/>
      <c r="F13" s="116"/>
      <c r="G13" s="116"/>
      <c r="H13" s="116"/>
      <c r="I13" s="116"/>
      <c r="J13" s="117"/>
      <c r="K13" s="118" t="s">
        <v>324</v>
      </c>
      <c r="L13" s="116"/>
      <c r="M13" s="119"/>
      <c r="N13" s="119"/>
      <c r="O13" s="119"/>
      <c r="P13" s="120"/>
      <c r="Q13" s="119"/>
      <c r="R13" s="120"/>
    </row>
    <row r="14" spans="1:24" ht="29.25" customHeight="1" thickBot="1" x14ac:dyDescent="0.25">
      <c r="A14" s="105" t="s">
        <v>316</v>
      </c>
      <c r="B14" s="114"/>
      <c r="C14" s="121"/>
      <c r="D14" s="122"/>
      <c r="E14" s="122"/>
      <c r="F14" s="122"/>
      <c r="G14" s="122"/>
      <c r="H14" s="122"/>
      <c r="I14" s="122"/>
      <c r="J14" s="123"/>
      <c r="K14" s="124"/>
      <c r="L14" s="122"/>
      <c r="M14" s="125" t="s">
        <v>325</v>
      </c>
      <c r="N14" s="126"/>
      <c r="O14" s="125" t="s">
        <v>326</v>
      </c>
      <c r="P14" s="414"/>
      <c r="Q14" s="409" t="s">
        <v>134</v>
      </c>
      <c r="R14" s="127"/>
    </row>
    <row r="15" spans="1:24" ht="15.9" customHeight="1" x14ac:dyDescent="0.2">
      <c r="A15" s="105" t="s">
        <v>198</v>
      </c>
      <c r="B15" s="128"/>
      <c r="C15" s="129" t="s">
        <v>199</v>
      </c>
      <c r="D15" s="130"/>
      <c r="E15" s="130"/>
      <c r="F15" s="130"/>
      <c r="G15" s="130"/>
      <c r="H15" s="130"/>
      <c r="I15" s="130"/>
      <c r="J15" s="131"/>
      <c r="K15" s="132">
        <v>22252325</v>
      </c>
      <c r="L15" s="133"/>
      <c r="M15" s="132">
        <v>26792961</v>
      </c>
      <c r="N15" s="134"/>
      <c r="O15" s="132">
        <v>-4540636</v>
      </c>
      <c r="P15" s="136"/>
      <c r="Q15" s="135" t="s">
        <v>395</v>
      </c>
      <c r="R15" s="136"/>
      <c r="U15" s="417">
        <f>IF(COUNTIF(V15:X15,"-")=COUNTA(V15:X15),"-",SUM(V15:X15))</f>
        <v>22252325318</v>
      </c>
      <c r="V15" s="417">
        <v>26792960856</v>
      </c>
      <c r="W15" s="417">
        <v>-4540635538</v>
      </c>
      <c r="X15" s="417" t="s">
        <v>11</v>
      </c>
    </row>
    <row r="16" spans="1:24" ht="15.9" customHeight="1" x14ac:dyDescent="0.2">
      <c r="A16" s="105" t="s">
        <v>200</v>
      </c>
      <c r="B16" s="128"/>
      <c r="C16" s="31"/>
      <c r="D16" s="26" t="s">
        <v>201</v>
      </c>
      <c r="E16" s="26"/>
      <c r="F16" s="26"/>
      <c r="G16" s="26"/>
      <c r="H16" s="26"/>
      <c r="I16" s="26"/>
      <c r="J16" s="137"/>
      <c r="K16" s="138">
        <v>-4277083</v>
      </c>
      <c r="L16" s="139"/>
      <c r="M16" s="140"/>
      <c r="N16" s="141"/>
      <c r="O16" s="138">
        <v>-4277083</v>
      </c>
      <c r="P16" s="148"/>
      <c r="Q16" s="143" t="s">
        <v>396</v>
      </c>
      <c r="R16" s="144"/>
      <c r="U16" s="417">
        <f>IF(COUNTIF(V16:X16,"-")=COUNTA(V16:X16),"-",SUM(V16:X16))</f>
        <v>-4277082503</v>
      </c>
      <c r="V16" s="417" t="s">
        <v>11</v>
      </c>
      <c r="W16" s="417">
        <v>-4277082503</v>
      </c>
      <c r="X16" s="417" t="s">
        <v>11</v>
      </c>
    </row>
    <row r="17" spans="1:24" ht="15.9" customHeight="1" x14ac:dyDescent="0.2">
      <c r="A17" s="105" t="s">
        <v>202</v>
      </c>
      <c r="B17" s="114"/>
      <c r="C17" s="145"/>
      <c r="D17" s="137" t="s">
        <v>203</v>
      </c>
      <c r="E17" s="137"/>
      <c r="F17" s="137"/>
      <c r="G17" s="137"/>
      <c r="H17" s="137"/>
      <c r="I17" s="137"/>
      <c r="J17" s="137"/>
      <c r="K17" s="138">
        <v>3914193</v>
      </c>
      <c r="L17" s="139"/>
      <c r="M17" s="146"/>
      <c r="N17" s="147"/>
      <c r="O17" s="138">
        <v>3914193</v>
      </c>
      <c r="P17" s="148"/>
      <c r="Q17" s="143" t="s">
        <v>11</v>
      </c>
      <c r="R17" s="148"/>
      <c r="U17" s="417">
        <f>IF(COUNTIF(V17:X17,"-")=COUNTA(V17:X17),"-",SUM(V17:X17))</f>
        <v>3914192910</v>
      </c>
      <c r="V17" s="417" t="s">
        <v>11</v>
      </c>
      <c r="W17" s="417">
        <f>IF(COUNTIF(W18:W19,"-")=COUNTA(W18:W19),"-",SUM(W18:W19))</f>
        <v>3914192910</v>
      </c>
      <c r="X17" s="417" t="s">
        <v>11</v>
      </c>
    </row>
    <row r="18" spans="1:24" ht="15.9" customHeight="1" x14ac:dyDescent="0.2">
      <c r="A18" s="105" t="s">
        <v>204</v>
      </c>
      <c r="B18" s="114"/>
      <c r="C18" s="149"/>
      <c r="D18" s="137"/>
      <c r="E18" s="150" t="s">
        <v>205</v>
      </c>
      <c r="F18" s="150"/>
      <c r="G18" s="150"/>
      <c r="H18" s="150"/>
      <c r="I18" s="150"/>
      <c r="J18" s="137"/>
      <c r="K18" s="138">
        <v>2853029</v>
      </c>
      <c r="L18" s="139"/>
      <c r="M18" s="146"/>
      <c r="N18" s="147"/>
      <c r="O18" s="138">
        <v>2853029</v>
      </c>
      <c r="P18" s="148"/>
      <c r="Q18" s="143" t="s">
        <v>396</v>
      </c>
      <c r="R18" s="148"/>
      <c r="U18" s="417">
        <f>IF(COUNTIF(V18:X18,"-")=COUNTA(V18:X18),"-",SUM(V18:X18))</f>
        <v>2853029141</v>
      </c>
      <c r="V18" s="417" t="s">
        <v>11</v>
      </c>
      <c r="W18" s="417">
        <v>2853029141</v>
      </c>
      <c r="X18" s="417" t="s">
        <v>11</v>
      </c>
    </row>
    <row r="19" spans="1:24" ht="15.9" customHeight="1" x14ac:dyDescent="0.2">
      <c r="A19" s="105" t="s">
        <v>206</v>
      </c>
      <c r="B19" s="114"/>
      <c r="C19" s="151"/>
      <c r="D19" s="152"/>
      <c r="E19" s="152" t="s">
        <v>207</v>
      </c>
      <c r="F19" s="152"/>
      <c r="G19" s="152"/>
      <c r="H19" s="152"/>
      <c r="I19" s="152"/>
      <c r="J19" s="153"/>
      <c r="K19" s="154">
        <v>1061164</v>
      </c>
      <c r="L19" s="155"/>
      <c r="M19" s="156"/>
      <c r="N19" s="157"/>
      <c r="O19" s="154">
        <v>1061164</v>
      </c>
      <c r="P19" s="160"/>
      <c r="Q19" s="159" t="s">
        <v>396</v>
      </c>
      <c r="R19" s="160"/>
      <c r="U19" s="417">
        <f>IF(COUNTIF(V19:X19,"-")=COUNTA(V19:X19),"-",SUM(V19:X19))</f>
        <v>1061163769</v>
      </c>
      <c r="V19" s="417" t="s">
        <v>11</v>
      </c>
      <c r="W19" s="417">
        <v>1061163769</v>
      </c>
      <c r="X19" s="417" t="s">
        <v>11</v>
      </c>
    </row>
    <row r="20" spans="1:24" ht="15.9" customHeight="1" x14ac:dyDescent="0.2">
      <c r="A20" s="105" t="s">
        <v>208</v>
      </c>
      <c r="B20" s="114"/>
      <c r="C20" s="161"/>
      <c r="D20" s="162" t="s">
        <v>209</v>
      </c>
      <c r="E20" s="163"/>
      <c r="F20" s="162"/>
      <c r="G20" s="162"/>
      <c r="H20" s="162"/>
      <c r="I20" s="162"/>
      <c r="J20" s="164"/>
      <c r="K20" s="165">
        <v>-362890</v>
      </c>
      <c r="L20" s="166"/>
      <c r="M20" s="167"/>
      <c r="N20" s="168"/>
      <c r="O20" s="165">
        <v>-362890</v>
      </c>
      <c r="P20" s="170"/>
      <c r="Q20" s="169" t="s">
        <v>11</v>
      </c>
      <c r="R20" s="170"/>
      <c r="U20" s="417">
        <f>IF(COUNTIF(V20:X20,"-")=COUNTA(V20:X20),"-",SUM(V20:X20))</f>
        <v>-362889593</v>
      </c>
      <c r="V20" s="417" t="s">
        <v>11</v>
      </c>
      <c r="W20" s="417">
        <f>IF(COUNTIF(W16:W17,"-")=COUNTA(W16:W17),"-",SUM(W16:W17))</f>
        <v>-362889593</v>
      </c>
      <c r="X20" s="417" t="s">
        <v>11</v>
      </c>
    </row>
    <row r="21" spans="1:24" ht="15.9" customHeight="1" x14ac:dyDescent="0.2">
      <c r="A21" s="105" t="s">
        <v>210</v>
      </c>
      <c r="B21" s="114"/>
      <c r="C21" s="31"/>
      <c r="D21" s="171" t="s">
        <v>327</v>
      </c>
      <c r="E21" s="171"/>
      <c r="F21" s="171"/>
      <c r="G21" s="150"/>
      <c r="H21" s="150"/>
      <c r="I21" s="150"/>
      <c r="J21" s="137"/>
      <c r="K21" s="172"/>
      <c r="L21" s="173"/>
      <c r="M21" s="138">
        <v>-547436</v>
      </c>
      <c r="N21" s="142" t="s">
        <v>397</v>
      </c>
      <c r="O21" s="138">
        <v>547436</v>
      </c>
      <c r="P21" s="148" t="s">
        <v>397</v>
      </c>
      <c r="Q21" s="410" t="s">
        <v>11</v>
      </c>
      <c r="R21" s="174"/>
      <c r="U21" s="417">
        <v>0</v>
      </c>
      <c r="V21" s="417">
        <f>IF(COUNTA(V22:V25)=COUNTIF(V22:V25,"-"),"-",SUM(V22,V24,V23,V25))</f>
        <v>-547435745</v>
      </c>
      <c r="W21" s="417">
        <f>IF(COUNTA(W22:W25)=COUNTIF(W22:W25,"-"),"-",SUM(W22,W24,W23,W25))</f>
        <v>547435745</v>
      </c>
      <c r="X21" s="417" t="s">
        <v>11</v>
      </c>
    </row>
    <row r="22" spans="1:24" ht="15.9" customHeight="1" x14ac:dyDescent="0.2">
      <c r="A22" s="105" t="s">
        <v>211</v>
      </c>
      <c r="B22" s="114"/>
      <c r="C22" s="31"/>
      <c r="D22" s="171"/>
      <c r="E22" s="171" t="s">
        <v>212</v>
      </c>
      <c r="F22" s="150"/>
      <c r="G22" s="150"/>
      <c r="H22" s="150"/>
      <c r="I22" s="150"/>
      <c r="J22" s="137"/>
      <c r="K22" s="172"/>
      <c r="L22" s="173"/>
      <c r="M22" s="138">
        <v>445840</v>
      </c>
      <c r="N22" s="142"/>
      <c r="O22" s="138">
        <v>-445840</v>
      </c>
      <c r="P22" s="148"/>
      <c r="Q22" s="411" t="s">
        <v>11</v>
      </c>
      <c r="R22" s="175"/>
      <c r="U22" s="417">
        <v>0</v>
      </c>
      <c r="V22" s="417">
        <v>445840072</v>
      </c>
      <c r="W22" s="417">
        <v>-445840072</v>
      </c>
      <c r="X22" s="417" t="s">
        <v>11</v>
      </c>
    </row>
    <row r="23" spans="1:24" ht="15.9" customHeight="1" x14ac:dyDescent="0.2">
      <c r="A23" s="105" t="s">
        <v>213</v>
      </c>
      <c r="B23" s="114"/>
      <c r="C23" s="31"/>
      <c r="D23" s="171"/>
      <c r="E23" s="171" t="s">
        <v>214</v>
      </c>
      <c r="F23" s="171"/>
      <c r="G23" s="150"/>
      <c r="H23" s="150"/>
      <c r="I23" s="150"/>
      <c r="J23" s="137"/>
      <c r="K23" s="172"/>
      <c r="L23" s="173"/>
      <c r="M23" s="138">
        <v>-809725</v>
      </c>
      <c r="N23" s="142"/>
      <c r="O23" s="138">
        <v>809725</v>
      </c>
      <c r="P23" s="148"/>
      <c r="Q23" s="411" t="s">
        <v>11</v>
      </c>
      <c r="R23" s="175"/>
      <c r="U23" s="417">
        <v>0</v>
      </c>
      <c r="V23" s="417">
        <v>-809725301</v>
      </c>
      <c r="W23" s="417">
        <v>809725301</v>
      </c>
      <c r="X23" s="417" t="s">
        <v>11</v>
      </c>
    </row>
    <row r="24" spans="1:24" ht="15.9" customHeight="1" x14ac:dyDescent="0.2">
      <c r="A24" s="105" t="s">
        <v>215</v>
      </c>
      <c r="B24" s="114"/>
      <c r="C24" s="31"/>
      <c r="D24" s="171"/>
      <c r="E24" s="171" t="s">
        <v>216</v>
      </c>
      <c r="F24" s="171"/>
      <c r="G24" s="150"/>
      <c r="H24" s="150"/>
      <c r="I24" s="150"/>
      <c r="J24" s="137"/>
      <c r="K24" s="172"/>
      <c r="L24" s="173"/>
      <c r="M24" s="138">
        <v>79050</v>
      </c>
      <c r="N24" s="142"/>
      <c r="O24" s="138">
        <v>-79050</v>
      </c>
      <c r="P24" s="148"/>
      <c r="Q24" s="411" t="s">
        <v>11</v>
      </c>
      <c r="R24" s="175"/>
      <c r="U24" s="417">
        <v>0</v>
      </c>
      <c r="V24" s="417">
        <v>79049947</v>
      </c>
      <c r="W24" s="417">
        <v>-79049947</v>
      </c>
      <c r="X24" s="417" t="s">
        <v>11</v>
      </c>
    </row>
    <row r="25" spans="1:24" ht="15.9" customHeight="1" x14ac:dyDescent="0.2">
      <c r="A25" s="105" t="s">
        <v>217</v>
      </c>
      <c r="B25" s="114"/>
      <c r="C25" s="31"/>
      <c r="D25" s="171"/>
      <c r="E25" s="171" t="s">
        <v>218</v>
      </c>
      <c r="F25" s="171"/>
      <c r="G25" s="150"/>
      <c r="H25" s="27"/>
      <c r="I25" s="150"/>
      <c r="J25" s="137"/>
      <c r="K25" s="172"/>
      <c r="L25" s="173"/>
      <c r="M25" s="138">
        <v>-262600</v>
      </c>
      <c r="N25" s="142"/>
      <c r="O25" s="138">
        <v>262600</v>
      </c>
      <c r="P25" s="148"/>
      <c r="Q25" s="411" t="s">
        <v>11</v>
      </c>
      <c r="R25" s="175"/>
      <c r="U25" s="417">
        <v>0</v>
      </c>
      <c r="V25" s="417">
        <v>-262600463</v>
      </c>
      <c r="W25" s="417">
        <v>262600463</v>
      </c>
      <c r="X25" s="417" t="s">
        <v>11</v>
      </c>
    </row>
    <row r="26" spans="1:24" ht="15.9" customHeight="1" x14ac:dyDescent="0.2">
      <c r="A26" s="105" t="s">
        <v>219</v>
      </c>
      <c r="B26" s="114"/>
      <c r="C26" s="31"/>
      <c r="D26" s="171" t="s">
        <v>220</v>
      </c>
      <c r="E26" s="150"/>
      <c r="F26" s="150"/>
      <c r="G26" s="150"/>
      <c r="H26" s="150"/>
      <c r="I26" s="150"/>
      <c r="J26" s="137"/>
      <c r="K26" s="138" t="s">
        <v>11</v>
      </c>
      <c r="L26" s="139"/>
      <c r="M26" s="138" t="s">
        <v>399</v>
      </c>
      <c r="N26" s="142"/>
      <c r="O26" s="146"/>
      <c r="P26" s="176"/>
      <c r="Q26" s="412" t="s">
        <v>11</v>
      </c>
      <c r="R26" s="176"/>
      <c r="U26" s="417" t="str">
        <f>IF(COUNTIF(V26:X26,"-")=COUNTA(V26:X26),"-",SUM(V26:X26))</f>
        <v>-</v>
      </c>
      <c r="V26" s="417" t="s">
        <v>396</v>
      </c>
      <c r="W26" s="417" t="s">
        <v>11</v>
      </c>
      <c r="X26" s="417" t="s">
        <v>11</v>
      </c>
    </row>
    <row r="27" spans="1:24" ht="15.9" customHeight="1" x14ac:dyDescent="0.2">
      <c r="A27" s="105" t="s">
        <v>221</v>
      </c>
      <c r="B27" s="114"/>
      <c r="C27" s="31"/>
      <c r="D27" s="171" t="s">
        <v>222</v>
      </c>
      <c r="E27" s="171"/>
      <c r="F27" s="150"/>
      <c r="G27" s="150"/>
      <c r="H27" s="150"/>
      <c r="I27" s="150"/>
      <c r="J27" s="137"/>
      <c r="K27" s="138">
        <v>2</v>
      </c>
      <c r="L27" s="139"/>
      <c r="M27" s="138">
        <v>2</v>
      </c>
      <c r="N27" s="142"/>
      <c r="O27" s="146"/>
      <c r="P27" s="176"/>
      <c r="Q27" s="412" t="s">
        <v>11</v>
      </c>
      <c r="R27" s="176"/>
      <c r="U27" s="417">
        <f>IF(COUNTIF(V27:X27,"-")=COUNTA(V27:X27),"-",SUM(V27:X27))</f>
        <v>2000</v>
      </c>
      <c r="V27" s="417">
        <v>2000</v>
      </c>
      <c r="W27" s="417" t="s">
        <v>11</v>
      </c>
      <c r="X27" s="417" t="s">
        <v>11</v>
      </c>
    </row>
    <row r="28" spans="1:24" ht="15.9" customHeight="1" x14ac:dyDescent="0.2">
      <c r="A28" s="105" t="s">
        <v>224</v>
      </c>
      <c r="B28" s="114"/>
      <c r="C28" s="151"/>
      <c r="D28" s="152" t="s">
        <v>35</v>
      </c>
      <c r="E28" s="152"/>
      <c r="F28" s="152"/>
      <c r="G28" s="177"/>
      <c r="H28" s="177"/>
      <c r="I28" s="177"/>
      <c r="J28" s="153"/>
      <c r="K28" s="154" t="s">
        <v>11</v>
      </c>
      <c r="L28" s="155"/>
      <c r="M28" s="154" t="s">
        <v>395</v>
      </c>
      <c r="N28" s="158"/>
      <c r="O28" s="154" t="s">
        <v>395</v>
      </c>
      <c r="P28" s="160"/>
      <c r="Q28" s="413" t="s">
        <v>11</v>
      </c>
      <c r="R28" s="178"/>
      <c r="S28" s="179"/>
      <c r="U28" s="417" t="str">
        <f>IF(COUNTIF(V28:X28,"-")=COUNTA(V28:X28),"-",SUM(V28:X28))</f>
        <v>-</v>
      </c>
      <c r="V28" s="417" t="s">
        <v>399</v>
      </c>
      <c r="W28" s="417" t="s">
        <v>396</v>
      </c>
      <c r="X28" s="417" t="s">
        <v>11</v>
      </c>
    </row>
    <row r="29" spans="1:24" ht="15.9" customHeight="1" thickBot="1" x14ac:dyDescent="0.25">
      <c r="A29" s="105" t="s">
        <v>225</v>
      </c>
      <c r="B29" s="114"/>
      <c r="C29" s="180"/>
      <c r="D29" s="181" t="s">
        <v>226</v>
      </c>
      <c r="E29" s="181"/>
      <c r="F29" s="182"/>
      <c r="G29" s="182"/>
      <c r="H29" s="183"/>
      <c r="I29" s="182"/>
      <c r="J29" s="184"/>
      <c r="K29" s="185">
        <v>-362888</v>
      </c>
      <c r="L29" s="186"/>
      <c r="M29" s="185">
        <v>-547434</v>
      </c>
      <c r="N29" s="187"/>
      <c r="O29" s="185">
        <v>184546</v>
      </c>
      <c r="P29" s="415"/>
      <c r="Q29" s="188" t="s">
        <v>11</v>
      </c>
      <c r="R29" s="189"/>
      <c r="S29" s="179"/>
      <c r="U29" s="417">
        <f>IF(COUNTIF(V29:X29,"-")=COUNTA(V29:X29),"-",SUM(V29:X29))</f>
        <v>-362887593</v>
      </c>
      <c r="V29" s="417">
        <f>IF(AND(V21="-",COUNTIF(V26:V27,"-")=COUNTA(V26:V27),V28="-"),"-",SUM(V21,V26:V27,V28))</f>
        <v>-547433745</v>
      </c>
      <c r="W29" s="417">
        <f>IF(AND(W20="-",W21="-",COUNTIF(W26:W27,"-")=COUNTA(W26:W27),W28="-"),"-",SUM(W20,W21,W26:W27,W28))</f>
        <v>184546152</v>
      </c>
      <c r="X29" s="417" t="s">
        <v>11</v>
      </c>
    </row>
    <row r="30" spans="1:24" ht="15.9" customHeight="1" thickBot="1" x14ac:dyDescent="0.25">
      <c r="A30" s="105" t="s">
        <v>227</v>
      </c>
      <c r="B30" s="114"/>
      <c r="C30" s="190" t="s">
        <v>228</v>
      </c>
      <c r="D30" s="191"/>
      <c r="E30" s="191"/>
      <c r="F30" s="191"/>
      <c r="G30" s="192"/>
      <c r="H30" s="192"/>
      <c r="I30" s="192"/>
      <c r="J30" s="193"/>
      <c r="K30" s="194">
        <v>21889438</v>
      </c>
      <c r="L30" s="195" t="s">
        <v>397</v>
      </c>
      <c r="M30" s="194">
        <v>26245527</v>
      </c>
      <c r="N30" s="196"/>
      <c r="O30" s="194">
        <v>-4356089</v>
      </c>
      <c r="P30" s="416" t="s">
        <v>397</v>
      </c>
      <c r="Q30" s="197" t="s">
        <v>11</v>
      </c>
      <c r="R30" s="198"/>
      <c r="S30" s="179"/>
      <c r="U30" s="417">
        <f>IF(COUNTIF(V30:X30,"-")=COUNTA(V30:X30),"-",SUM(V30:X30))</f>
        <v>21889437725</v>
      </c>
      <c r="V30" s="417">
        <v>26245527111</v>
      </c>
      <c r="W30" s="417">
        <v>-4356089386</v>
      </c>
      <c r="X30" s="417" t="s">
        <v>11</v>
      </c>
    </row>
    <row r="31" spans="1:24" ht="6.75" customHeight="1" x14ac:dyDescent="0.2">
      <c r="B31" s="114"/>
      <c r="C31" s="199"/>
      <c r="D31" s="200"/>
      <c r="E31" s="200"/>
      <c r="F31" s="200"/>
      <c r="G31" s="200"/>
      <c r="H31" s="200"/>
      <c r="I31" s="200"/>
      <c r="J31" s="200"/>
      <c r="K31" s="114"/>
      <c r="L31" s="114"/>
      <c r="M31" s="114"/>
      <c r="N31" s="114"/>
      <c r="O31" s="114"/>
      <c r="P31" s="114"/>
      <c r="Q31" s="114"/>
      <c r="R31" s="26"/>
      <c r="S31" s="179"/>
    </row>
    <row r="32" spans="1:24" ht="15.6" customHeight="1" x14ac:dyDescent="0.2">
      <c r="B32" s="114"/>
      <c r="C32" s="201"/>
      <c r="D32" s="202" t="s">
        <v>323</v>
      </c>
      <c r="F32" s="203"/>
      <c r="G32" s="204"/>
      <c r="H32" s="203"/>
      <c r="I32" s="203"/>
      <c r="J32" s="201"/>
      <c r="K32" s="114"/>
      <c r="L32" s="114"/>
      <c r="M32" s="114"/>
      <c r="N32" s="114"/>
      <c r="O32" s="114"/>
      <c r="P32" s="114"/>
      <c r="Q32" s="114"/>
      <c r="R32" s="26"/>
      <c r="S32" s="179"/>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7" customWidth="1"/>
    <col min="16" max="16" width="9" style="6"/>
    <col min="17" max="17" width="0" style="6" hidden="1" customWidth="1"/>
    <col min="18" max="16384" width="9" style="6"/>
  </cols>
  <sheetData>
    <row r="1" spans="1:29" x14ac:dyDescent="0.2">
      <c r="C1" s="3" t="s">
        <v>333</v>
      </c>
    </row>
    <row r="2" spans="1:29" x14ac:dyDescent="0.2">
      <c r="C2" s="3" t="s">
        <v>334</v>
      </c>
    </row>
    <row r="3" spans="1:29" x14ac:dyDescent="0.2">
      <c r="C3" s="3" t="s">
        <v>335</v>
      </c>
    </row>
    <row r="4" spans="1:29" x14ac:dyDescent="0.2">
      <c r="C4" s="3" t="s">
        <v>336</v>
      </c>
    </row>
    <row r="5" spans="1:29" x14ac:dyDescent="0.2">
      <c r="C5" s="3" t="s">
        <v>337</v>
      </c>
    </row>
    <row r="6" spans="1:29" x14ac:dyDescent="0.2">
      <c r="C6" s="3" t="s">
        <v>338</v>
      </c>
    </row>
    <row r="7" spans="1:29" x14ac:dyDescent="0.2">
      <c r="C7" s="3" t="s">
        <v>339</v>
      </c>
    </row>
    <row r="8" spans="1:29" s="67" customFormat="1" x14ac:dyDescent="0.2">
      <c r="A8" s="1"/>
      <c r="B8" s="205"/>
      <c r="C8" s="205"/>
      <c r="D8" s="66"/>
      <c r="E8" s="66"/>
      <c r="F8" s="66"/>
      <c r="G8" s="66"/>
      <c r="H8" s="66"/>
      <c r="I8" s="3"/>
      <c r="J8" s="3"/>
      <c r="K8" s="3"/>
      <c r="L8" s="3"/>
      <c r="M8" s="3"/>
      <c r="N8" s="3"/>
    </row>
    <row r="9" spans="1:29" s="67" customFormat="1" ht="23.4" x14ac:dyDescent="0.2">
      <c r="A9" s="1"/>
      <c r="B9" s="206"/>
      <c r="C9" s="207" t="s">
        <v>400</v>
      </c>
      <c r="D9" s="207"/>
      <c r="E9" s="207"/>
      <c r="F9" s="207"/>
      <c r="G9" s="207"/>
      <c r="H9" s="207"/>
      <c r="I9" s="207"/>
      <c r="J9" s="207"/>
      <c r="K9" s="207"/>
      <c r="L9" s="207"/>
      <c r="M9" s="207"/>
      <c r="N9" s="207"/>
    </row>
    <row r="10" spans="1:29" s="67" customFormat="1" ht="14.4" x14ac:dyDescent="0.2">
      <c r="A10" s="208"/>
      <c r="B10" s="209"/>
      <c r="C10" s="210" t="s">
        <v>393</v>
      </c>
      <c r="D10" s="210"/>
      <c r="E10" s="210"/>
      <c r="F10" s="210"/>
      <c r="G10" s="210"/>
      <c r="H10" s="210"/>
      <c r="I10" s="210"/>
      <c r="J10" s="210"/>
      <c r="K10" s="210"/>
      <c r="L10" s="210"/>
      <c r="M10" s="210"/>
      <c r="N10" s="210"/>
    </row>
    <row r="11" spans="1:29" s="67" customFormat="1" ht="14.4" x14ac:dyDescent="0.2">
      <c r="A11" s="208"/>
      <c r="B11" s="209"/>
      <c r="C11" s="210" t="s">
        <v>394</v>
      </c>
      <c r="D11" s="210"/>
      <c r="E11" s="210"/>
      <c r="F11" s="210"/>
      <c r="G11" s="210"/>
      <c r="H11" s="210"/>
      <c r="I11" s="210"/>
      <c r="J11" s="210"/>
      <c r="K11" s="210"/>
      <c r="L11" s="210"/>
      <c r="M11" s="210"/>
      <c r="N11" s="210"/>
    </row>
    <row r="12" spans="1:29" s="67" customFormat="1" ht="13.8" thickBot="1" x14ac:dyDescent="0.25">
      <c r="A12" s="208"/>
      <c r="B12" s="209"/>
      <c r="C12" s="211"/>
      <c r="D12" s="211"/>
      <c r="E12" s="211"/>
      <c r="F12" s="211"/>
      <c r="G12" s="211"/>
      <c r="H12" s="211"/>
      <c r="I12" s="211"/>
      <c r="J12" s="211"/>
      <c r="K12" s="211"/>
      <c r="L12" s="211"/>
      <c r="M12" s="211"/>
      <c r="N12" s="212" t="s">
        <v>390</v>
      </c>
    </row>
    <row r="13" spans="1:29" s="67" customFormat="1" x14ac:dyDescent="0.2">
      <c r="A13" s="208"/>
      <c r="B13" s="209"/>
      <c r="C13" s="213" t="s">
        <v>0</v>
      </c>
      <c r="D13" s="214"/>
      <c r="E13" s="214"/>
      <c r="F13" s="214"/>
      <c r="G13" s="214"/>
      <c r="H13" s="214"/>
      <c r="I13" s="214"/>
      <c r="J13" s="215"/>
      <c r="K13" s="215"/>
      <c r="L13" s="216"/>
      <c r="M13" s="217" t="s">
        <v>318</v>
      </c>
      <c r="N13" s="218"/>
    </row>
    <row r="14" spans="1:29" s="67" customFormat="1" ht="13.8" thickBot="1" x14ac:dyDescent="0.25">
      <c r="A14" s="208" t="s">
        <v>316</v>
      </c>
      <c r="B14" s="209"/>
      <c r="C14" s="219"/>
      <c r="D14" s="220"/>
      <c r="E14" s="220"/>
      <c r="F14" s="220"/>
      <c r="G14" s="220"/>
      <c r="H14" s="220"/>
      <c r="I14" s="220"/>
      <c r="J14" s="220"/>
      <c r="K14" s="220"/>
      <c r="L14" s="221"/>
      <c r="M14" s="222"/>
      <c r="N14" s="223"/>
    </row>
    <row r="15" spans="1:29" s="67" customFormat="1" x14ac:dyDescent="0.2">
      <c r="A15" s="224"/>
      <c r="B15" s="225"/>
      <c r="C15" s="226" t="s">
        <v>328</v>
      </c>
      <c r="D15" s="227"/>
      <c r="E15" s="227"/>
      <c r="F15" s="228"/>
      <c r="G15" s="228"/>
      <c r="H15" s="229"/>
      <c r="I15" s="228"/>
      <c r="J15" s="229"/>
      <c r="K15" s="229"/>
      <c r="L15" s="230"/>
      <c r="M15" s="231"/>
      <c r="N15" s="232"/>
      <c r="AC15" s="418"/>
    </row>
    <row r="16" spans="1:29" s="67" customFormat="1" x14ac:dyDescent="0.2">
      <c r="A16" s="1" t="s">
        <v>231</v>
      </c>
      <c r="B16" s="3"/>
      <c r="C16" s="233"/>
      <c r="D16" s="234" t="s">
        <v>232</v>
      </c>
      <c r="E16" s="234"/>
      <c r="F16" s="235"/>
      <c r="G16" s="235"/>
      <c r="H16" s="211"/>
      <c r="I16" s="235"/>
      <c r="J16" s="211"/>
      <c r="K16" s="211"/>
      <c r="L16" s="236"/>
      <c r="M16" s="237">
        <v>3635111</v>
      </c>
      <c r="N16" s="238" t="s">
        <v>397</v>
      </c>
      <c r="Q16" s="67">
        <f>IF(AND(Q17="-",Q22="-"),"-",SUM(Q17,Q22))</f>
        <v>3635110924</v>
      </c>
      <c r="AC16" s="418"/>
    </row>
    <row r="17" spans="1:29" s="67" customFormat="1" x14ac:dyDescent="0.2">
      <c r="A17" s="1" t="s">
        <v>233</v>
      </c>
      <c r="B17" s="3"/>
      <c r="C17" s="233"/>
      <c r="D17" s="234"/>
      <c r="E17" s="234" t="s">
        <v>234</v>
      </c>
      <c r="F17" s="235"/>
      <c r="G17" s="235"/>
      <c r="H17" s="235"/>
      <c r="I17" s="235"/>
      <c r="J17" s="211"/>
      <c r="K17" s="211"/>
      <c r="L17" s="236"/>
      <c r="M17" s="237">
        <v>1783543</v>
      </c>
      <c r="N17" s="238" t="s">
        <v>397</v>
      </c>
      <c r="Q17" s="67">
        <f>IF(COUNTIF(Q18:Q21,"-")=COUNTA(Q18:Q21),"-",SUM(Q18:Q21))</f>
        <v>1783542724</v>
      </c>
      <c r="AC17" s="418"/>
    </row>
    <row r="18" spans="1:29" s="67" customFormat="1" x14ac:dyDescent="0.2">
      <c r="A18" s="1" t="s">
        <v>235</v>
      </c>
      <c r="B18" s="3"/>
      <c r="C18" s="233"/>
      <c r="D18" s="234"/>
      <c r="E18" s="234"/>
      <c r="F18" s="235" t="s">
        <v>236</v>
      </c>
      <c r="G18" s="235"/>
      <c r="H18" s="235"/>
      <c r="I18" s="235"/>
      <c r="J18" s="211"/>
      <c r="K18" s="211"/>
      <c r="L18" s="236"/>
      <c r="M18" s="237">
        <v>703166</v>
      </c>
      <c r="N18" s="238"/>
      <c r="Q18" s="67">
        <v>703165758</v>
      </c>
      <c r="AC18" s="418"/>
    </row>
    <row r="19" spans="1:29" s="67" customFormat="1" x14ac:dyDescent="0.2">
      <c r="A19" s="1" t="s">
        <v>237</v>
      </c>
      <c r="B19" s="3"/>
      <c r="C19" s="233"/>
      <c r="D19" s="234"/>
      <c r="E19" s="234"/>
      <c r="F19" s="235" t="s">
        <v>238</v>
      </c>
      <c r="G19" s="235"/>
      <c r="H19" s="235"/>
      <c r="I19" s="235"/>
      <c r="J19" s="211"/>
      <c r="K19" s="211"/>
      <c r="L19" s="236"/>
      <c r="M19" s="237">
        <v>998673</v>
      </c>
      <c r="N19" s="238"/>
      <c r="Q19" s="67">
        <v>998673138</v>
      </c>
      <c r="AC19" s="418"/>
    </row>
    <row r="20" spans="1:29" s="67" customFormat="1" x14ac:dyDescent="0.2">
      <c r="A20" s="1" t="s">
        <v>239</v>
      </c>
      <c r="B20" s="3"/>
      <c r="C20" s="239"/>
      <c r="D20" s="211"/>
      <c r="E20" s="211"/>
      <c r="F20" s="211" t="s">
        <v>240</v>
      </c>
      <c r="G20" s="211"/>
      <c r="H20" s="211"/>
      <c r="I20" s="211"/>
      <c r="J20" s="211"/>
      <c r="K20" s="211"/>
      <c r="L20" s="236"/>
      <c r="M20" s="237">
        <v>58308</v>
      </c>
      <c r="N20" s="238"/>
      <c r="Q20" s="67">
        <v>58308375</v>
      </c>
      <c r="AC20" s="418"/>
    </row>
    <row r="21" spans="1:29" s="67" customFormat="1" x14ac:dyDescent="0.2">
      <c r="A21" s="1" t="s">
        <v>241</v>
      </c>
      <c r="B21" s="3"/>
      <c r="C21" s="240"/>
      <c r="D21" s="241"/>
      <c r="E21" s="211"/>
      <c r="F21" s="241" t="s">
        <v>242</v>
      </c>
      <c r="G21" s="241"/>
      <c r="H21" s="241"/>
      <c r="I21" s="241"/>
      <c r="J21" s="211"/>
      <c r="K21" s="211"/>
      <c r="L21" s="236"/>
      <c r="M21" s="237">
        <v>23395</v>
      </c>
      <c r="N21" s="238"/>
      <c r="Q21" s="67">
        <v>23395453</v>
      </c>
      <c r="AC21" s="418"/>
    </row>
    <row r="22" spans="1:29" s="67" customFormat="1" x14ac:dyDescent="0.2">
      <c r="A22" s="1" t="s">
        <v>243</v>
      </c>
      <c r="B22" s="3"/>
      <c r="C22" s="239"/>
      <c r="D22" s="241"/>
      <c r="E22" s="211" t="s">
        <v>244</v>
      </c>
      <c r="F22" s="241"/>
      <c r="G22" s="241"/>
      <c r="H22" s="241"/>
      <c r="I22" s="241"/>
      <c r="J22" s="211"/>
      <c r="K22" s="211"/>
      <c r="L22" s="236"/>
      <c r="M22" s="237">
        <v>1851568</v>
      </c>
      <c r="N22" s="238"/>
      <c r="Q22" s="67">
        <f>IF(COUNTIF(Q23:Q26,"-")=COUNTA(Q23:Q26),"-",SUM(Q23:Q26))</f>
        <v>1851568200</v>
      </c>
      <c r="AC22" s="418"/>
    </row>
    <row r="23" spans="1:29" s="67" customFormat="1" x14ac:dyDescent="0.2">
      <c r="A23" s="1" t="s">
        <v>245</v>
      </c>
      <c r="B23" s="3"/>
      <c r="C23" s="239"/>
      <c r="D23" s="241"/>
      <c r="E23" s="241"/>
      <c r="F23" s="211" t="s">
        <v>246</v>
      </c>
      <c r="G23" s="241"/>
      <c r="H23" s="241"/>
      <c r="I23" s="241"/>
      <c r="J23" s="211"/>
      <c r="K23" s="211"/>
      <c r="L23" s="236"/>
      <c r="M23" s="237">
        <v>1773405</v>
      </c>
      <c r="N23" s="238"/>
      <c r="Q23" s="67">
        <v>1773404670</v>
      </c>
      <c r="AC23" s="418"/>
    </row>
    <row r="24" spans="1:29" s="67" customFormat="1" x14ac:dyDescent="0.2">
      <c r="A24" s="1" t="s">
        <v>247</v>
      </c>
      <c r="B24" s="3"/>
      <c r="C24" s="239"/>
      <c r="D24" s="241"/>
      <c r="E24" s="241"/>
      <c r="F24" s="211" t="s">
        <v>248</v>
      </c>
      <c r="G24" s="241"/>
      <c r="H24" s="241"/>
      <c r="I24" s="241"/>
      <c r="J24" s="211"/>
      <c r="K24" s="211"/>
      <c r="L24" s="236"/>
      <c r="M24" s="237">
        <v>72627</v>
      </c>
      <c r="N24" s="238"/>
      <c r="Q24" s="67">
        <v>72627268</v>
      </c>
      <c r="AC24" s="418"/>
    </row>
    <row r="25" spans="1:29" s="67" customFormat="1" x14ac:dyDescent="0.2">
      <c r="A25" s="1" t="s">
        <v>249</v>
      </c>
      <c r="B25" s="3"/>
      <c r="C25" s="239"/>
      <c r="D25" s="211"/>
      <c r="E25" s="241"/>
      <c r="F25" s="211" t="s">
        <v>250</v>
      </c>
      <c r="G25" s="241"/>
      <c r="H25" s="241"/>
      <c r="I25" s="241"/>
      <c r="J25" s="211"/>
      <c r="K25" s="211"/>
      <c r="L25" s="236"/>
      <c r="M25" s="237">
        <v>0</v>
      </c>
      <c r="N25" s="242"/>
      <c r="Q25" s="67">
        <v>0</v>
      </c>
      <c r="AC25" s="418"/>
    </row>
    <row r="26" spans="1:29" s="67" customFormat="1" x14ac:dyDescent="0.2">
      <c r="A26" s="1" t="s">
        <v>251</v>
      </c>
      <c r="B26" s="3"/>
      <c r="C26" s="239"/>
      <c r="D26" s="211"/>
      <c r="E26" s="243"/>
      <c r="F26" s="241" t="s">
        <v>242</v>
      </c>
      <c r="G26" s="211"/>
      <c r="H26" s="241"/>
      <c r="I26" s="241"/>
      <c r="J26" s="211"/>
      <c r="K26" s="211"/>
      <c r="L26" s="236"/>
      <c r="M26" s="237">
        <v>5536</v>
      </c>
      <c r="N26" s="238"/>
      <c r="Q26" s="67">
        <v>5536262</v>
      </c>
      <c r="AC26" s="418"/>
    </row>
    <row r="27" spans="1:29" s="67" customFormat="1" x14ac:dyDescent="0.2">
      <c r="A27" s="1" t="s">
        <v>252</v>
      </c>
      <c r="B27" s="3"/>
      <c r="C27" s="239"/>
      <c r="D27" s="211" t="s">
        <v>253</v>
      </c>
      <c r="E27" s="243"/>
      <c r="F27" s="241"/>
      <c r="G27" s="241"/>
      <c r="H27" s="241"/>
      <c r="I27" s="241"/>
      <c r="J27" s="211"/>
      <c r="K27" s="211"/>
      <c r="L27" s="236"/>
      <c r="M27" s="237">
        <v>3981693</v>
      </c>
      <c r="N27" s="238" t="s">
        <v>397</v>
      </c>
      <c r="Q27" s="67">
        <f>IF(COUNTIF(Q28:Q31,"-")=COUNTA(Q28:Q31),"-",SUM(Q28:Q31))</f>
        <v>3981693338</v>
      </c>
      <c r="AC27" s="418"/>
    </row>
    <row r="28" spans="1:29" s="67" customFormat="1" x14ac:dyDescent="0.2">
      <c r="A28" s="1" t="s">
        <v>254</v>
      </c>
      <c r="B28" s="3"/>
      <c r="C28" s="239"/>
      <c r="D28" s="211"/>
      <c r="E28" s="243" t="s">
        <v>255</v>
      </c>
      <c r="F28" s="241"/>
      <c r="G28" s="241"/>
      <c r="H28" s="241"/>
      <c r="I28" s="241"/>
      <c r="J28" s="211"/>
      <c r="K28" s="211"/>
      <c r="L28" s="236"/>
      <c r="M28" s="237">
        <v>2850357</v>
      </c>
      <c r="N28" s="238"/>
      <c r="Q28" s="67">
        <v>2850356737</v>
      </c>
      <c r="AC28" s="418"/>
    </row>
    <row r="29" spans="1:29" s="67" customFormat="1" x14ac:dyDescent="0.2">
      <c r="A29" s="1" t="s">
        <v>256</v>
      </c>
      <c r="B29" s="3"/>
      <c r="C29" s="239"/>
      <c r="D29" s="211"/>
      <c r="E29" s="243" t="s">
        <v>257</v>
      </c>
      <c r="F29" s="241"/>
      <c r="G29" s="241"/>
      <c r="H29" s="241"/>
      <c r="I29" s="241"/>
      <c r="J29" s="211"/>
      <c r="K29" s="211"/>
      <c r="L29" s="236"/>
      <c r="M29" s="237">
        <v>892052</v>
      </c>
      <c r="N29" s="238"/>
      <c r="Q29" s="67">
        <v>892051833</v>
      </c>
      <c r="AC29" s="418"/>
    </row>
    <row r="30" spans="1:29" s="67" customFormat="1" x14ac:dyDescent="0.2">
      <c r="A30" s="1" t="s">
        <v>258</v>
      </c>
      <c r="B30" s="3"/>
      <c r="C30" s="239"/>
      <c r="D30" s="211"/>
      <c r="E30" s="243" t="s">
        <v>259</v>
      </c>
      <c r="F30" s="241"/>
      <c r="G30" s="241"/>
      <c r="H30" s="241"/>
      <c r="I30" s="241"/>
      <c r="J30" s="211"/>
      <c r="K30" s="211"/>
      <c r="L30" s="236"/>
      <c r="M30" s="237">
        <v>122762</v>
      </c>
      <c r="N30" s="238"/>
      <c r="Q30" s="67">
        <v>122762255</v>
      </c>
      <c r="AC30" s="418"/>
    </row>
    <row r="31" spans="1:29" s="67" customFormat="1" x14ac:dyDescent="0.2">
      <c r="A31" s="1" t="s">
        <v>260</v>
      </c>
      <c r="B31" s="3"/>
      <c r="C31" s="239"/>
      <c r="D31" s="211"/>
      <c r="E31" s="243" t="s">
        <v>261</v>
      </c>
      <c r="F31" s="241"/>
      <c r="G31" s="241"/>
      <c r="H31" s="241"/>
      <c r="I31" s="243"/>
      <c r="J31" s="211"/>
      <c r="K31" s="211"/>
      <c r="L31" s="236"/>
      <c r="M31" s="237">
        <v>116523</v>
      </c>
      <c r="N31" s="238"/>
      <c r="Q31" s="67">
        <v>116522513</v>
      </c>
      <c r="AC31" s="418"/>
    </row>
    <row r="32" spans="1:29" s="67" customFormat="1" x14ac:dyDescent="0.2">
      <c r="A32" s="1" t="s">
        <v>262</v>
      </c>
      <c r="B32" s="3"/>
      <c r="C32" s="239"/>
      <c r="D32" s="211" t="s">
        <v>263</v>
      </c>
      <c r="E32" s="243"/>
      <c r="F32" s="241"/>
      <c r="G32" s="241"/>
      <c r="H32" s="241"/>
      <c r="I32" s="243"/>
      <c r="J32" s="211"/>
      <c r="K32" s="211"/>
      <c r="L32" s="236"/>
      <c r="M32" s="237" t="s">
        <v>11</v>
      </c>
      <c r="N32" s="238"/>
      <c r="Q32" s="67" t="str">
        <f>IF(COUNTIF(Q33:Q34,"-")=COUNTA(Q33:Q34),"-",SUM(Q33:Q34))</f>
        <v>-</v>
      </c>
      <c r="AC32" s="418"/>
    </row>
    <row r="33" spans="1:29" s="67" customFormat="1" x14ac:dyDescent="0.2">
      <c r="A33" s="1" t="s">
        <v>264</v>
      </c>
      <c r="B33" s="3"/>
      <c r="C33" s="239"/>
      <c r="D33" s="211"/>
      <c r="E33" s="243" t="s">
        <v>265</v>
      </c>
      <c r="F33" s="241"/>
      <c r="G33" s="241"/>
      <c r="H33" s="241"/>
      <c r="I33" s="241"/>
      <c r="J33" s="211"/>
      <c r="K33" s="211"/>
      <c r="L33" s="236"/>
      <c r="M33" s="237" t="s">
        <v>395</v>
      </c>
      <c r="N33" s="238"/>
      <c r="Q33" s="67" t="s">
        <v>11</v>
      </c>
      <c r="AC33" s="418"/>
    </row>
    <row r="34" spans="1:29" s="67" customFormat="1" x14ac:dyDescent="0.2">
      <c r="A34" s="1" t="s">
        <v>266</v>
      </c>
      <c r="B34" s="3"/>
      <c r="C34" s="239"/>
      <c r="D34" s="211"/>
      <c r="E34" s="243" t="s">
        <v>242</v>
      </c>
      <c r="F34" s="241"/>
      <c r="G34" s="241"/>
      <c r="H34" s="241"/>
      <c r="I34" s="241"/>
      <c r="J34" s="211"/>
      <c r="K34" s="211"/>
      <c r="L34" s="236"/>
      <c r="M34" s="237" t="s">
        <v>395</v>
      </c>
      <c r="N34" s="238"/>
      <c r="Q34" s="67" t="s">
        <v>11</v>
      </c>
      <c r="AC34" s="418"/>
    </row>
    <row r="35" spans="1:29" s="67" customFormat="1" x14ac:dyDescent="0.2">
      <c r="A35" s="1" t="s">
        <v>267</v>
      </c>
      <c r="B35" s="3"/>
      <c r="C35" s="239"/>
      <c r="D35" s="211" t="s">
        <v>268</v>
      </c>
      <c r="E35" s="243"/>
      <c r="F35" s="241"/>
      <c r="G35" s="241"/>
      <c r="H35" s="241"/>
      <c r="I35" s="241"/>
      <c r="J35" s="211"/>
      <c r="K35" s="211"/>
      <c r="L35" s="236"/>
      <c r="M35" s="237" t="s">
        <v>395</v>
      </c>
      <c r="N35" s="238"/>
      <c r="Q35" s="67" t="s">
        <v>11</v>
      </c>
      <c r="AC35" s="418"/>
    </row>
    <row r="36" spans="1:29" s="67" customFormat="1" x14ac:dyDescent="0.2">
      <c r="A36" s="1" t="s">
        <v>229</v>
      </c>
      <c r="B36" s="3"/>
      <c r="C36" s="244" t="s">
        <v>230</v>
      </c>
      <c r="D36" s="245"/>
      <c r="E36" s="246"/>
      <c r="F36" s="247"/>
      <c r="G36" s="247"/>
      <c r="H36" s="247"/>
      <c r="I36" s="247"/>
      <c r="J36" s="245"/>
      <c r="K36" s="245"/>
      <c r="L36" s="248"/>
      <c r="M36" s="249">
        <v>346582</v>
      </c>
      <c r="N36" s="250"/>
      <c r="Q36" s="67">
        <f>IF(COUNTIF(Q16:Q35,"-")=COUNTA(Q16:Q35),"-",SUM(Q27,Q35)-SUM(Q16,Q32))</f>
        <v>346582414</v>
      </c>
      <c r="AC36" s="418"/>
    </row>
    <row r="37" spans="1:29" s="67" customFormat="1" x14ac:dyDescent="0.2">
      <c r="A37" s="1"/>
      <c r="B37" s="3"/>
      <c r="C37" s="239" t="s">
        <v>329</v>
      </c>
      <c r="D37" s="211"/>
      <c r="E37" s="243"/>
      <c r="F37" s="241"/>
      <c r="G37" s="241"/>
      <c r="H37" s="241"/>
      <c r="I37" s="243"/>
      <c r="J37" s="211"/>
      <c r="K37" s="211"/>
      <c r="L37" s="236"/>
      <c r="M37" s="251"/>
      <c r="N37" s="252"/>
      <c r="AC37" s="418"/>
    </row>
    <row r="38" spans="1:29" s="67" customFormat="1" x14ac:dyDescent="0.2">
      <c r="A38" s="1" t="s">
        <v>271</v>
      </c>
      <c r="B38" s="3"/>
      <c r="C38" s="239"/>
      <c r="D38" s="211" t="s">
        <v>272</v>
      </c>
      <c r="E38" s="243"/>
      <c r="F38" s="241"/>
      <c r="G38" s="241"/>
      <c r="H38" s="241"/>
      <c r="I38" s="241"/>
      <c r="J38" s="211"/>
      <c r="K38" s="211"/>
      <c r="L38" s="236"/>
      <c r="M38" s="237">
        <v>515195</v>
      </c>
      <c r="N38" s="238"/>
      <c r="Q38" s="67">
        <f>IF(COUNTIF(Q39:Q43,"-")=COUNTA(Q39:Q43),"-",SUM(Q39:Q43))</f>
        <v>515194724</v>
      </c>
      <c r="AC38" s="418"/>
    </row>
    <row r="39" spans="1:29" s="67" customFormat="1" x14ac:dyDescent="0.2">
      <c r="A39" s="1" t="s">
        <v>273</v>
      </c>
      <c r="B39" s="3"/>
      <c r="C39" s="239"/>
      <c r="D39" s="211"/>
      <c r="E39" s="243" t="s">
        <v>274</v>
      </c>
      <c r="F39" s="241"/>
      <c r="G39" s="241"/>
      <c r="H39" s="241"/>
      <c r="I39" s="241"/>
      <c r="J39" s="211"/>
      <c r="K39" s="211"/>
      <c r="L39" s="236"/>
      <c r="M39" s="237">
        <v>445840</v>
      </c>
      <c r="N39" s="238"/>
      <c r="Q39" s="67">
        <v>445840072</v>
      </c>
      <c r="AC39" s="418"/>
    </row>
    <row r="40" spans="1:29" s="67" customFormat="1" x14ac:dyDescent="0.2">
      <c r="A40" s="1" t="s">
        <v>275</v>
      </c>
      <c r="B40" s="3"/>
      <c r="C40" s="239"/>
      <c r="D40" s="211"/>
      <c r="E40" s="243" t="s">
        <v>276</v>
      </c>
      <c r="F40" s="241"/>
      <c r="G40" s="241"/>
      <c r="H40" s="241"/>
      <c r="I40" s="241"/>
      <c r="J40" s="211"/>
      <c r="K40" s="211"/>
      <c r="L40" s="236"/>
      <c r="M40" s="237">
        <v>67018</v>
      </c>
      <c r="N40" s="238"/>
      <c r="Q40" s="67">
        <v>67017652</v>
      </c>
      <c r="AC40" s="418"/>
    </row>
    <row r="41" spans="1:29" s="67" customFormat="1" x14ac:dyDescent="0.2">
      <c r="A41" s="1" t="s">
        <v>277</v>
      </c>
      <c r="B41" s="3"/>
      <c r="C41" s="239"/>
      <c r="D41" s="211"/>
      <c r="E41" s="243" t="s">
        <v>278</v>
      </c>
      <c r="F41" s="241"/>
      <c r="G41" s="241"/>
      <c r="H41" s="241"/>
      <c r="I41" s="241"/>
      <c r="J41" s="211"/>
      <c r="K41" s="211"/>
      <c r="L41" s="236"/>
      <c r="M41" s="237">
        <v>2337</v>
      </c>
      <c r="N41" s="238"/>
      <c r="Q41" s="67">
        <v>2337000</v>
      </c>
      <c r="AC41" s="418"/>
    </row>
    <row r="42" spans="1:29" s="67" customFormat="1" x14ac:dyDescent="0.2">
      <c r="A42" s="1" t="s">
        <v>279</v>
      </c>
      <c r="B42" s="3"/>
      <c r="C42" s="239"/>
      <c r="D42" s="211"/>
      <c r="E42" s="243" t="s">
        <v>280</v>
      </c>
      <c r="F42" s="241"/>
      <c r="G42" s="241"/>
      <c r="H42" s="241"/>
      <c r="I42" s="241"/>
      <c r="J42" s="211"/>
      <c r="K42" s="211"/>
      <c r="L42" s="236"/>
      <c r="M42" s="237" t="s">
        <v>395</v>
      </c>
      <c r="N42" s="238"/>
      <c r="Q42" s="67" t="s">
        <v>11</v>
      </c>
      <c r="AC42" s="418"/>
    </row>
    <row r="43" spans="1:29" s="67" customFormat="1" x14ac:dyDescent="0.2">
      <c r="A43" s="1" t="s">
        <v>281</v>
      </c>
      <c r="B43" s="3"/>
      <c r="C43" s="239"/>
      <c r="D43" s="211"/>
      <c r="E43" s="243" t="s">
        <v>242</v>
      </c>
      <c r="F43" s="241"/>
      <c r="G43" s="241"/>
      <c r="H43" s="241"/>
      <c r="I43" s="241"/>
      <c r="J43" s="211"/>
      <c r="K43" s="211"/>
      <c r="L43" s="236"/>
      <c r="M43" s="237" t="s">
        <v>395</v>
      </c>
      <c r="N43" s="238"/>
      <c r="Q43" s="67" t="s">
        <v>11</v>
      </c>
      <c r="AC43" s="418"/>
    </row>
    <row r="44" spans="1:29" s="67" customFormat="1" x14ac:dyDescent="0.2">
      <c r="A44" s="1" t="s">
        <v>282</v>
      </c>
      <c r="B44" s="3"/>
      <c r="C44" s="239"/>
      <c r="D44" s="211" t="s">
        <v>283</v>
      </c>
      <c r="E44" s="243"/>
      <c r="F44" s="241"/>
      <c r="G44" s="241"/>
      <c r="H44" s="241"/>
      <c r="I44" s="243"/>
      <c r="J44" s="211"/>
      <c r="K44" s="211"/>
      <c r="L44" s="236"/>
      <c r="M44" s="237">
        <v>419047</v>
      </c>
      <c r="N44" s="238"/>
      <c r="Q44" s="67">
        <f>IF(COUNTIF(Q45:Q49,"-")=COUNTA(Q45:Q49),"-",SUM(Q45:Q49))</f>
        <v>419046757</v>
      </c>
      <c r="AC44" s="418"/>
    </row>
    <row r="45" spans="1:29" s="67" customFormat="1" x14ac:dyDescent="0.2">
      <c r="A45" s="1" t="s">
        <v>284</v>
      </c>
      <c r="B45" s="3"/>
      <c r="C45" s="239"/>
      <c r="D45" s="211"/>
      <c r="E45" s="243" t="s">
        <v>257</v>
      </c>
      <c r="F45" s="241"/>
      <c r="G45" s="241"/>
      <c r="H45" s="241"/>
      <c r="I45" s="243"/>
      <c r="J45" s="211"/>
      <c r="K45" s="211"/>
      <c r="L45" s="236"/>
      <c r="M45" s="237">
        <v>169112</v>
      </c>
      <c r="N45" s="238"/>
      <c r="Q45" s="67">
        <v>169111936</v>
      </c>
      <c r="AC45" s="418"/>
    </row>
    <row r="46" spans="1:29" s="67" customFormat="1" x14ac:dyDescent="0.2">
      <c r="A46" s="1" t="s">
        <v>285</v>
      </c>
      <c r="B46" s="3"/>
      <c r="C46" s="239"/>
      <c r="D46" s="211"/>
      <c r="E46" s="243" t="s">
        <v>286</v>
      </c>
      <c r="F46" s="241"/>
      <c r="G46" s="241"/>
      <c r="H46" s="241"/>
      <c r="I46" s="243"/>
      <c r="J46" s="211"/>
      <c r="K46" s="211"/>
      <c r="L46" s="236"/>
      <c r="M46" s="237">
        <v>249720</v>
      </c>
      <c r="N46" s="238"/>
      <c r="Q46" s="67">
        <v>249719821</v>
      </c>
      <c r="AC46" s="418"/>
    </row>
    <row r="47" spans="1:29" s="67" customFormat="1" x14ac:dyDescent="0.2">
      <c r="A47" s="1" t="s">
        <v>287</v>
      </c>
      <c r="B47" s="3"/>
      <c r="C47" s="239"/>
      <c r="D47" s="211"/>
      <c r="E47" s="243" t="s">
        <v>288</v>
      </c>
      <c r="F47" s="241"/>
      <c r="G47" s="211"/>
      <c r="H47" s="241"/>
      <c r="I47" s="241"/>
      <c r="J47" s="211"/>
      <c r="K47" s="211"/>
      <c r="L47" s="236"/>
      <c r="M47" s="237">
        <v>215</v>
      </c>
      <c r="N47" s="238"/>
      <c r="Q47" s="67">
        <v>215000</v>
      </c>
      <c r="AC47" s="418"/>
    </row>
    <row r="48" spans="1:29" s="67" customFormat="1" x14ac:dyDescent="0.2">
      <c r="A48" s="1" t="s">
        <v>289</v>
      </c>
      <c r="B48" s="3"/>
      <c r="C48" s="239"/>
      <c r="D48" s="211"/>
      <c r="E48" s="243" t="s">
        <v>290</v>
      </c>
      <c r="F48" s="241"/>
      <c r="G48" s="211"/>
      <c r="H48" s="241"/>
      <c r="I48" s="241"/>
      <c r="J48" s="211"/>
      <c r="K48" s="211"/>
      <c r="L48" s="236"/>
      <c r="M48" s="237">
        <v>0</v>
      </c>
      <c r="N48" s="238"/>
      <c r="Q48" s="67">
        <v>0</v>
      </c>
      <c r="AC48" s="418"/>
    </row>
    <row r="49" spans="1:29" s="67" customFormat="1" x14ac:dyDescent="0.2">
      <c r="A49" s="1" t="s">
        <v>291</v>
      </c>
      <c r="B49" s="3"/>
      <c r="C49" s="239"/>
      <c r="D49" s="211"/>
      <c r="E49" s="243" t="s">
        <v>261</v>
      </c>
      <c r="F49" s="241"/>
      <c r="G49" s="241"/>
      <c r="H49" s="241"/>
      <c r="I49" s="241"/>
      <c r="J49" s="211"/>
      <c r="K49" s="211"/>
      <c r="L49" s="236"/>
      <c r="M49" s="237" t="s">
        <v>395</v>
      </c>
      <c r="N49" s="238"/>
      <c r="Q49" s="67" t="s">
        <v>11</v>
      </c>
      <c r="AC49" s="418"/>
    </row>
    <row r="50" spans="1:29" s="67" customFormat="1" x14ac:dyDescent="0.2">
      <c r="A50" s="1" t="s">
        <v>269</v>
      </c>
      <c r="B50" s="3"/>
      <c r="C50" s="244" t="s">
        <v>270</v>
      </c>
      <c r="D50" s="245"/>
      <c r="E50" s="246"/>
      <c r="F50" s="247"/>
      <c r="G50" s="247"/>
      <c r="H50" s="247"/>
      <c r="I50" s="247"/>
      <c r="J50" s="245"/>
      <c r="K50" s="245"/>
      <c r="L50" s="248"/>
      <c r="M50" s="249">
        <v>-96148</v>
      </c>
      <c r="N50" s="250"/>
      <c r="Q50" s="67">
        <f>IF(AND(Q38="-",Q44="-"),"-",SUM(Q44)-SUM(Q38))</f>
        <v>-96147967</v>
      </c>
      <c r="AC50" s="418"/>
    </row>
    <row r="51" spans="1:29" s="67" customFormat="1" x14ac:dyDescent="0.2">
      <c r="A51" s="1"/>
      <c r="B51" s="3"/>
      <c r="C51" s="239" t="s">
        <v>330</v>
      </c>
      <c r="D51" s="211"/>
      <c r="E51" s="243"/>
      <c r="F51" s="241"/>
      <c r="G51" s="241"/>
      <c r="H51" s="241"/>
      <c r="I51" s="241"/>
      <c r="J51" s="211"/>
      <c r="K51" s="211"/>
      <c r="L51" s="236"/>
      <c r="M51" s="251"/>
      <c r="N51" s="252"/>
      <c r="AC51" s="418"/>
    </row>
    <row r="52" spans="1:29" s="67" customFormat="1" x14ac:dyDescent="0.2">
      <c r="A52" s="1" t="s">
        <v>294</v>
      </c>
      <c r="B52" s="3"/>
      <c r="C52" s="239"/>
      <c r="D52" s="211" t="s">
        <v>295</v>
      </c>
      <c r="E52" s="243"/>
      <c r="F52" s="241"/>
      <c r="G52" s="241"/>
      <c r="H52" s="241"/>
      <c r="I52" s="241"/>
      <c r="J52" s="211"/>
      <c r="K52" s="211"/>
      <c r="L52" s="236"/>
      <c r="M52" s="237">
        <v>509794</v>
      </c>
      <c r="N52" s="238"/>
      <c r="Q52" s="67">
        <f>IF(COUNTIF(Q53:Q54,"-")=COUNTA(Q53:Q54),"-",SUM(Q53:Q54))</f>
        <v>509794455</v>
      </c>
      <c r="AC52" s="418"/>
    </row>
    <row r="53" spans="1:29" s="67" customFormat="1" x14ac:dyDescent="0.2">
      <c r="A53" s="1" t="s">
        <v>296</v>
      </c>
      <c r="B53" s="3"/>
      <c r="C53" s="239"/>
      <c r="D53" s="211"/>
      <c r="E53" s="243" t="s">
        <v>331</v>
      </c>
      <c r="F53" s="241"/>
      <c r="G53" s="241"/>
      <c r="H53" s="241"/>
      <c r="I53" s="241"/>
      <c r="J53" s="211"/>
      <c r="K53" s="211"/>
      <c r="L53" s="236"/>
      <c r="M53" s="237">
        <v>509794</v>
      </c>
      <c r="N53" s="238"/>
      <c r="Q53" s="67">
        <v>509794455</v>
      </c>
      <c r="AC53" s="418"/>
    </row>
    <row r="54" spans="1:29" s="67" customFormat="1" x14ac:dyDescent="0.2">
      <c r="A54" s="1" t="s">
        <v>297</v>
      </c>
      <c r="B54" s="3"/>
      <c r="C54" s="239"/>
      <c r="D54" s="211"/>
      <c r="E54" s="243" t="s">
        <v>242</v>
      </c>
      <c r="F54" s="241"/>
      <c r="G54" s="241"/>
      <c r="H54" s="241"/>
      <c r="I54" s="241"/>
      <c r="J54" s="211"/>
      <c r="K54" s="211"/>
      <c r="L54" s="236"/>
      <c r="M54" s="237" t="s">
        <v>395</v>
      </c>
      <c r="N54" s="238"/>
      <c r="Q54" s="67" t="s">
        <v>11</v>
      </c>
      <c r="AC54" s="418"/>
    </row>
    <row r="55" spans="1:29" s="67" customFormat="1" x14ac:dyDescent="0.2">
      <c r="A55" s="1" t="s">
        <v>298</v>
      </c>
      <c r="B55" s="3"/>
      <c r="C55" s="239"/>
      <c r="D55" s="211" t="s">
        <v>299</v>
      </c>
      <c r="E55" s="243"/>
      <c r="F55" s="241"/>
      <c r="G55" s="241"/>
      <c r="H55" s="241"/>
      <c r="I55" s="241"/>
      <c r="J55" s="211"/>
      <c r="K55" s="211"/>
      <c r="L55" s="236"/>
      <c r="M55" s="237">
        <v>280200</v>
      </c>
      <c r="N55" s="238"/>
      <c r="Q55" s="67">
        <f>IF(COUNTIF(Q56:Q57,"-")=COUNTA(Q56:Q57),"-",SUM(Q56:Q57))</f>
        <v>280200000</v>
      </c>
      <c r="AC55" s="418"/>
    </row>
    <row r="56" spans="1:29" s="67" customFormat="1" x14ac:dyDescent="0.2">
      <c r="A56" s="1" t="s">
        <v>300</v>
      </c>
      <c r="B56" s="3"/>
      <c r="C56" s="239"/>
      <c r="D56" s="211"/>
      <c r="E56" s="243" t="s">
        <v>332</v>
      </c>
      <c r="F56" s="241"/>
      <c r="G56" s="241"/>
      <c r="H56" s="241"/>
      <c r="I56" s="235"/>
      <c r="J56" s="211"/>
      <c r="K56" s="211"/>
      <c r="L56" s="236"/>
      <c r="M56" s="237">
        <v>280200</v>
      </c>
      <c r="N56" s="238"/>
      <c r="Q56" s="67">
        <v>280200000</v>
      </c>
      <c r="AC56" s="418"/>
    </row>
    <row r="57" spans="1:29" s="67" customFormat="1" x14ac:dyDescent="0.2">
      <c r="A57" s="1" t="s">
        <v>301</v>
      </c>
      <c r="B57" s="3"/>
      <c r="C57" s="239"/>
      <c r="D57" s="211"/>
      <c r="E57" s="243" t="s">
        <v>261</v>
      </c>
      <c r="F57" s="241"/>
      <c r="G57" s="241"/>
      <c r="H57" s="241"/>
      <c r="I57" s="253"/>
      <c r="J57" s="211"/>
      <c r="K57" s="211"/>
      <c r="L57" s="236"/>
      <c r="M57" s="237" t="s">
        <v>395</v>
      </c>
      <c r="N57" s="238"/>
      <c r="Q57" s="67" t="s">
        <v>11</v>
      </c>
      <c r="AC57" s="418"/>
    </row>
    <row r="58" spans="1:29" s="67" customFormat="1" x14ac:dyDescent="0.2">
      <c r="A58" s="1" t="s">
        <v>292</v>
      </c>
      <c r="B58" s="3"/>
      <c r="C58" s="244" t="s">
        <v>293</v>
      </c>
      <c r="D58" s="245"/>
      <c r="E58" s="246"/>
      <c r="F58" s="247"/>
      <c r="G58" s="247"/>
      <c r="H58" s="247"/>
      <c r="I58" s="254"/>
      <c r="J58" s="245"/>
      <c r="K58" s="245"/>
      <c r="L58" s="248"/>
      <c r="M58" s="249">
        <v>-229594</v>
      </c>
      <c r="N58" s="250"/>
      <c r="Q58" s="67">
        <f>IF(AND(Q52="-",Q55="-"),"-",SUM(Q55)-SUM(Q52))</f>
        <v>-229594455</v>
      </c>
      <c r="AC58" s="418"/>
    </row>
    <row r="59" spans="1:29" s="67" customFormat="1" x14ac:dyDescent="0.2">
      <c r="A59" s="1" t="s">
        <v>302</v>
      </c>
      <c r="B59" s="3"/>
      <c r="C59" s="255" t="s">
        <v>303</v>
      </c>
      <c r="D59" s="256"/>
      <c r="E59" s="256"/>
      <c r="F59" s="256"/>
      <c r="G59" s="256"/>
      <c r="H59" s="256"/>
      <c r="I59" s="256"/>
      <c r="J59" s="256"/>
      <c r="K59" s="256"/>
      <c r="L59" s="257"/>
      <c r="M59" s="249">
        <v>20840</v>
      </c>
      <c r="N59" s="250"/>
      <c r="Q59" s="67">
        <f>IF(AND(Q36="-",Q50="-",Q58="-"),"-",SUM(Q36,Q50,Q58))</f>
        <v>20839992</v>
      </c>
      <c r="AC59" s="418"/>
    </row>
    <row r="60" spans="1:29" s="67" customFormat="1" ht="13.8" thickBot="1" x14ac:dyDescent="0.25">
      <c r="A60" s="1" t="s">
        <v>304</v>
      </c>
      <c r="B60" s="3"/>
      <c r="C60" s="258" t="s">
        <v>305</v>
      </c>
      <c r="D60" s="259"/>
      <c r="E60" s="259"/>
      <c r="F60" s="259"/>
      <c r="G60" s="259"/>
      <c r="H60" s="259"/>
      <c r="I60" s="259"/>
      <c r="J60" s="259"/>
      <c r="K60" s="259"/>
      <c r="L60" s="260"/>
      <c r="M60" s="249">
        <v>149151</v>
      </c>
      <c r="N60" s="250"/>
      <c r="Q60" s="67">
        <v>149151497</v>
      </c>
      <c r="AC60" s="418"/>
    </row>
    <row r="61" spans="1:29" s="67" customFormat="1" ht="13.8" hidden="1" thickBot="1" x14ac:dyDescent="0.25">
      <c r="A61" s="1">
        <v>4435000</v>
      </c>
      <c r="B61" s="3"/>
      <c r="C61" s="261" t="s">
        <v>223</v>
      </c>
      <c r="D61" s="262"/>
      <c r="E61" s="262"/>
      <c r="F61" s="262"/>
      <c r="G61" s="262"/>
      <c r="H61" s="262"/>
      <c r="I61" s="262"/>
      <c r="J61" s="262"/>
      <c r="K61" s="262"/>
      <c r="L61" s="263"/>
      <c r="M61" s="264" t="s">
        <v>399</v>
      </c>
      <c r="N61" s="250"/>
      <c r="Q61" s="67" t="s">
        <v>396</v>
      </c>
      <c r="AC61" s="418"/>
    </row>
    <row r="62" spans="1:29" s="67" customFormat="1" ht="13.8" thickBot="1" x14ac:dyDescent="0.25">
      <c r="A62" s="1" t="s">
        <v>306</v>
      </c>
      <c r="B62" s="3"/>
      <c r="C62" s="265" t="s">
        <v>307</v>
      </c>
      <c r="D62" s="266"/>
      <c r="E62" s="266"/>
      <c r="F62" s="266"/>
      <c r="G62" s="266"/>
      <c r="H62" s="266"/>
      <c r="I62" s="266"/>
      <c r="J62" s="266"/>
      <c r="K62" s="266"/>
      <c r="L62" s="267"/>
      <c r="M62" s="268">
        <v>169991</v>
      </c>
      <c r="N62" s="269"/>
      <c r="Q62" s="67">
        <f>IF(COUNTIF(Q59:Q61,"-")=COUNTA(Q59:Q61),"-",SUM(Q59:Q61))</f>
        <v>169991489</v>
      </c>
      <c r="AC62" s="418"/>
    </row>
    <row r="63" spans="1:29" s="67" customFormat="1" ht="13.8" thickBot="1" x14ac:dyDescent="0.25">
      <c r="A63" s="1"/>
      <c r="B63" s="3"/>
      <c r="C63" s="270"/>
      <c r="D63" s="270"/>
      <c r="E63" s="270"/>
      <c r="F63" s="270"/>
      <c r="G63" s="270"/>
      <c r="H63" s="270"/>
      <c r="I63" s="270"/>
      <c r="J63" s="270"/>
      <c r="K63" s="270"/>
      <c r="L63" s="270"/>
      <c r="M63" s="271"/>
      <c r="N63" s="272"/>
      <c r="AC63" s="418"/>
    </row>
    <row r="64" spans="1:29" s="67" customFormat="1" x14ac:dyDescent="0.2">
      <c r="A64" s="1" t="s">
        <v>308</v>
      </c>
      <c r="B64" s="3"/>
      <c r="C64" s="273" t="s">
        <v>309</v>
      </c>
      <c r="D64" s="274"/>
      <c r="E64" s="274"/>
      <c r="F64" s="274"/>
      <c r="G64" s="274"/>
      <c r="H64" s="274"/>
      <c r="I64" s="274"/>
      <c r="J64" s="274"/>
      <c r="K64" s="274"/>
      <c r="L64" s="274"/>
      <c r="M64" s="275">
        <v>9532</v>
      </c>
      <c r="N64" s="276"/>
      <c r="Q64" s="67">
        <v>9532355</v>
      </c>
      <c r="AC64" s="418"/>
    </row>
    <row r="65" spans="1:29" s="67" customFormat="1" x14ac:dyDescent="0.2">
      <c r="A65" s="1" t="s">
        <v>310</v>
      </c>
      <c r="B65" s="3"/>
      <c r="C65" s="277" t="s">
        <v>311</v>
      </c>
      <c r="D65" s="278"/>
      <c r="E65" s="278"/>
      <c r="F65" s="278"/>
      <c r="G65" s="278"/>
      <c r="H65" s="278"/>
      <c r="I65" s="278"/>
      <c r="J65" s="278"/>
      <c r="K65" s="278"/>
      <c r="L65" s="278"/>
      <c r="M65" s="249">
        <v>1562</v>
      </c>
      <c r="N65" s="250"/>
      <c r="Q65" s="67">
        <v>1561501</v>
      </c>
      <c r="AC65" s="418"/>
    </row>
    <row r="66" spans="1:29" s="67" customFormat="1" ht="13.8" thickBot="1" x14ac:dyDescent="0.25">
      <c r="A66" s="1" t="s">
        <v>312</v>
      </c>
      <c r="B66" s="3"/>
      <c r="C66" s="279" t="s">
        <v>313</v>
      </c>
      <c r="D66" s="280"/>
      <c r="E66" s="280"/>
      <c r="F66" s="280"/>
      <c r="G66" s="280"/>
      <c r="H66" s="280"/>
      <c r="I66" s="280"/>
      <c r="J66" s="280"/>
      <c r="K66" s="280"/>
      <c r="L66" s="280"/>
      <c r="M66" s="281">
        <v>11094</v>
      </c>
      <c r="N66" s="282"/>
      <c r="Q66" s="67">
        <f>IF(COUNTIF(Q64:Q65,"-")=COUNTA(Q64:Q65),"-",SUM(Q64:Q65))</f>
        <v>11093856</v>
      </c>
      <c r="AC66" s="418"/>
    </row>
    <row r="67" spans="1:29" s="67" customFormat="1" ht="13.8" thickBot="1" x14ac:dyDescent="0.25">
      <c r="A67" s="1" t="s">
        <v>314</v>
      </c>
      <c r="B67" s="3"/>
      <c r="C67" s="283" t="s">
        <v>315</v>
      </c>
      <c r="D67" s="284"/>
      <c r="E67" s="285"/>
      <c r="F67" s="286"/>
      <c r="G67" s="286"/>
      <c r="H67" s="286"/>
      <c r="I67" s="286"/>
      <c r="J67" s="284"/>
      <c r="K67" s="284"/>
      <c r="L67" s="284"/>
      <c r="M67" s="268">
        <v>181085</v>
      </c>
      <c r="N67" s="269"/>
      <c r="Q67" s="67">
        <f>IF(AND(Q62="-",Q66="-"),"-",SUM(Q62,Q66))</f>
        <v>181085345</v>
      </c>
      <c r="AC67" s="418"/>
    </row>
    <row r="68" spans="1:29" s="67" customFormat="1" ht="6.75" customHeight="1" x14ac:dyDescent="0.2">
      <c r="A68" s="1"/>
      <c r="B68" s="3"/>
      <c r="C68" s="209"/>
      <c r="D68" s="209"/>
      <c r="E68" s="287"/>
      <c r="F68" s="288"/>
      <c r="G68" s="288"/>
      <c r="H68" s="288"/>
      <c r="I68" s="289"/>
      <c r="J68" s="290"/>
      <c r="K68" s="290"/>
      <c r="L68" s="290"/>
      <c r="M68" s="3"/>
      <c r="N68" s="3"/>
    </row>
    <row r="69" spans="1:29" s="67" customFormat="1" x14ac:dyDescent="0.2">
      <c r="A69" s="1"/>
      <c r="B69" s="3"/>
      <c r="C69" s="209"/>
      <c r="D69" s="291" t="s">
        <v>323</v>
      </c>
      <c r="E69" s="287"/>
      <c r="F69" s="288"/>
      <c r="G69" s="288"/>
      <c r="H69" s="288"/>
      <c r="I69" s="292"/>
      <c r="J69" s="290"/>
      <c r="K69" s="290"/>
      <c r="L69" s="29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7" hidden="1" customWidth="1"/>
    <col min="2" max="2" width="0.77734375" style="298" customWidth="1"/>
    <col min="3" max="3" width="1.33203125" style="298" customWidth="1"/>
    <col min="4" max="4" width="1.44140625" style="298" customWidth="1"/>
    <col min="5" max="6" width="1.6640625" style="298" customWidth="1"/>
    <col min="7" max="7" width="1.44140625" style="298" customWidth="1"/>
    <col min="8" max="8" width="1.6640625" style="298" customWidth="1"/>
    <col min="9" max="15" width="2.109375" style="298" customWidth="1"/>
    <col min="16" max="16" width="6.6640625" style="298" customWidth="1"/>
    <col min="17" max="17" width="24.109375" style="298" bestFit="1" customWidth="1"/>
    <col min="18" max="18" width="3.33203125" style="298" customWidth="1"/>
    <col min="19" max="19" width="24.109375" style="298" bestFit="1" customWidth="1"/>
    <col min="20" max="20" width="3.77734375" style="298" bestFit="1" customWidth="1"/>
    <col min="21" max="21" width="24.109375" style="298" bestFit="1" customWidth="1"/>
    <col min="22" max="22" width="3.33203125" style="298" customWidth="1"/>
    <col min="23" max="23" width="0.77734375" style="298" customWidth="1"/>
    <col min="24" max="16384" width="9" style="298"/>
  </cols>
  <sheetData>
    <row r="1" spans="1:23" x14ac:dyDescent="0.2">
      <c r="C1" s="298" t="s">
        <v>333</v>
      </c>
    </row>
    <row r="2" spans="1:23" x14ac:dyDescent="0.2">
      <c r="C2" s="298" t="s">
        <v>334</v>
      </c>
    </row>
    <row r="3" spans="1:23" x14ac:dyDescent="0.2">
      <c r="C3" s="298" t="s">
        <v>335</v>
      </c>
    </row>
    <row r="4" spans="1:23" x14ac:dyDescent="0.2">
      <c r="C4" s="298" t="s">
        <v>336</v>
      </c>
    </row>
    <row r="5" spans="1:23" x14ac:dyDescent="0.2">
      <c r="C5" s="298" t="s">
        <v>337</v>
      </c>
    </row>
    <row r="6" spans="1:23" x14ac:dyDescent="0.2">
      <c r="C6" s="298" t="s">
        <v>338</v>
      </c>
    </row>
    <row r="7" spans="1:23" x14ac:dyDescent="0.2">
      <c r="C7" s="298" t="s">
        <v>339</v>
      </c>
    </row>
    <row r="8" spans="1:23" s="295" customFormat="1" x14ac:dyDescent="0.2">
      <c r="A8" s="293"/>
      <c r="B8" s="294"/>
      <c r="D8" s="296"/>
      <c r="E8" s="296"/>
      <c r="F8" s="296"/>
      <c r="G8" s="296"/>
      <c r="H8" s="296"/>
      <c r="I8" s="296"/>
    </row>
    <row r="9" spans="1:23" ht="23.4" x14ac:dyDescent="0.2">
      <c r="C9" s="299" t="s">
        <v>406</v>
      </c>
      <c r="D9" s="299"/>
      <c r="E9" s="299"/>
      <c r="F9" s="299"/>
      <c r="G9" s="299"/>
      <c r="H9" s="299"/>
      <c r="I9" s="299"/>
      <c r="J9" s="299"/>
      <c r="K9" s="299"/>
      <c r="L9" s="299"/>
      <c r="M9" s="299"/>
      <c r="N9" s="299"/>
      <c r="O9" s="299"/>
      <c r="P9" s="299"/>
      <c r="Q9" s="299"/>
      <c r="R9" s="299"/>
      <c r="S9" s="299"/>
      <c r="T9" s="299"/>
      <c r="U9" s="299"/>
      <c r="V9" s="299"/>
      <c r="W9" s="300"/>
    </row>
    <row r="10" spans="1:23" ht="14.4" x14ac:dyDescent="0.2">
      <c r="C10" s="301" t="s">
        <v>393</v>
      </c>
      <c r="D10" s="301"/>
      <c r="E10" s="301"/>
      <c r="F10" s="301"/>
      <c r="G10" s="301"/>
      <c r="H10" s="301"/>
      <c r="I10" s="301"/>
      <c r="J10" s="301"/>
      <c r="K10" s="301"/>
      <c r="L10" s="301"/>
      <c r="M10" s="301"/>
      <c r="N10" s="301"/>
      <c r="O10" s="301"/>
      <c r="P10" s="301"/>
      <c r="Q10" s="301"/>
      <c r="R10" s="301"/>
      <c r="S10" s="301"/>
      <c r="T10" s="301"/>
      <c r="U10" s="301"/>
      <c r="V10" s="301"/>
      <c r="W10" s="300"/>
    </row>
    <row r="11" spans="1:23" ht="14.4" x14ac:dyDescent="0.2">
      <c r="C11" s="301" t="s">
        <v>394</v>
      </c>
      <c r="D11" s="301"/>
      <c r="E11" s="301"/>
      <c r="F11" s="301"/>
      <c r="G11" s="301"/>
      <c r="H11" s="301"/>
      <c r="I11" s="301"/>
      <c r="J11" s="301"/>
      <c r="K11" s="301"/>
      <c r="L11" s="301"/>
      <c r="M11" s="301"/>
      <c r="N11" s="301"/>
      <c r="O11" s="301"/>
      <c r="P11" s="301"/>
      <c r="Q11" s="301"/>
      <c r="R11" s="301"/>
      <c r="S11" s="301"/>
      <c r="T11" s="301"/>
      <c r="U11" s="301"/>
      <c r="V11" s="301"/>
      <c r="W11" s="300"/>
    </row>
    <row r="12" spans="1:23" ht="15.75" customHeight="1" thickBot="1" x14ac:dyDescent="0.25">
      <c r="F12" s="302"/>
      <c r="G12" s="302"/>
      <c r="H12" s="302"/>
      <c r="I12" s="302"/>
      <c r="J12" s="302"/>
      <c r="K12" s="302"/>
      <c r="L12" s="302"/>
      <c r="M12" s="302"/>
      <c r="N12" s="302"/>
      <c r="O12" s="302"/>
      <c r="P12" s="303"/>
      <c r="Q12" s="302"/>
      <c r="R12" s="303"/>
      <c r="S12" s="302"/>
      <c r="T12" s="302"/>
      <c r="U12" s="302"/>
      <c r="V12" s="422" t="s">
        <v>390</v>
      </c>
      <c r="W12" s="300"/>
    </row>
    <row r="13" spans="1:23" ht="13.8" thickBot="1" x14ac:dyDescent="0.25">
      <c r="A13" s="297" t="s">
        <v>316</v>
      </c>
      <c r="C13" s="304" t="s">
        <v>0</v>
      </c>
      <c r="D13" s="305"/>
      <c r="E13" s="305"/>
      <c r="F13" s="305"/>
      <c r="G13" s="305"/>
      <c r="H13" s="305"/>
      <c r="I13" s="305"/>
      <c r="J13" s="305"/>
      <c r="K13" s="305"/>
      <c r="L13" s="305"/>
      <c r="M13" s="305"/>
      <c r="N13" s="305"/>
      <c r="O13" s="305"/>
      <c r="P13" s="306"/>
      <c r="Q13" s="307" t="s">
        <v>318</v>
      </c>
      <c r="R13" s="308"/>
      <c r="S13" s="309"/>
      <c r="T13" s="309"/>
      <c r="U13" s="309"/>
      <c r="V13" s="309"/>
    </row>
    <row r="14" spans="1:23" x14ac:dyDescent="0.2">
      <c r="A14" s="297" t="s">
        <v>137</v>
      </c>
      <c r="C14" s="311"/>
      <c r="D14" s="312"/>
      <c r="E14" s="313" t="s">
        <v>138</v>
      </c>
      <c r="F14" s="313"/>
      <c r="G14" s="313"/>
      <c r="H14" s="313"/>
      <c r="I14" s="312"/>
      <c r="J14" s="313"/>
      <c r="K14" s="313"/>
      <c r="L14" s="313"/>
      <c r="M14" s="313"/>
      <c r="N14" s="312"/>
      <c r="O14" s="312"/>
      <c r="P14" s="312"/>
      <c r="Q14" s="314">
        <v>4492098</v>
      </c>
      <c r="R14" s="315" t="s">
        <v>397</v>
      </c>
      <c r="S14" s="310"/>
      <c r="T14" s="310"/>
      <c r="U14" s="310"/>
      <c r="V14" s="310"/>
    </row>
    <row r="15" spans="1:23" x14ac:dyDescent="0.2">
      <c r="A15" s="297" t="s">
        <v>139</v>
      </c>
      <c r="C15" s="316"/>
      <c r="D15" s="317"/>
      <c r="E15" s="317"/>
      <c r="F15" s="26" t="s">
        <v>140</v>
      </c>
      <c r="G15" s="26"/>
      <c r="H15" s="26"/>
      <c r="I15" s="26"/>
      <c r="J15" s="26"/>
      <c r="K15" s="26"/>
      <c r="L15" s="26"/>
      <c r="M15" s="26"/>
      <c r="N15" s="317"/>
      <c r="O15" s="317"/>
      <c r="P15" s="317"/>
      <c r="Q15" s="318">
        <v>2640530</v>
      </c>
      <c r="R15" s="319" t="s">
        <v>397</v>
      </c>
      <c r="S15" s="310"/>
      <c r="T15" s="310"/>
      <c r="U15" s="310"/>
      <c r="V15" s="310"/>
    </row>
    <row r="16" spans="1:23" x14ac:dyDescent="0.2">
      <c r="A16" s="297" t="s">
        <v>141</v>
      </c>
      <c r="C16" s="316"/>
      <c r="D16" s="317"/>
      <c r="E16" s="317"/>
      <c r="F16" s="26"/>
      <c r="G16" s="26" t="s">
        <v>142</v>
      </c>
      <c r="H16" s="26"/>
      <c r="I16" s="26"/>
      <c r="J16" s="26"/>
      <c r="K16" s="26"/>
      <c r="L16" s="26"/>
      <c r="M16" s="26"/>
      <c r="N16" s="317"/>
      <c r="O16" s="317"/>
      <c r="P16" s="317"/>
      <c r="Q16" s="318">
        <v>745862</v>
      </c>
      <c r="R16" s="319" t="s">
        <v>397</v>
      </c>
      <c r="S16" s="310"/>
      <c r="T16" s="310" t="s">
        <v>77</v>
      </c>
      <c r="U16" s="310"/>
      <c r="V16" s="310"/>
    </row>
    <row r="17" spans="1:22" x14ac:dyDescent="0.2">
      <c r="A17" s="297" t="s">
        <v>143</v>
      </c>
      <c r="C17" s="316"/>
      <c r="D17" s="317"/>
      <c r="E17" s="317"/>
      <c r="F17" s="26"/>
      <c r="G17" s="26"/>
      <c r="H17" s="26" t="s">
        <v>144</v>
      </c>
      <c r="I17" s="26"/>
      <c r="J17" s="26"/>
      <c r="K17" s="26"/>
      <c r="L17" s="26"/>
      <c r="M17" s="26"/>
      <c r="N17" s="317"/>
      <c r="O17" s="317"/>
      <c r="P17" s="317"/>
      <c r="Q17" s="318">
        <v>609090</v>
      </c>
      <c r="R17" s="319" t="s">
        <v>405</v>
      </c>
      <c r="S17" s="310"/>
      <c r="T17" s="310"/>
      <c r="U17" s="310"/>
      <c r="V17" s="310"/>
    </row>
    <row r="18" spans="1:22" x14ac:dyDescent="0.2">
      <c r="A18" s="297" t="s">
        <v>145</v>
      </c>
      <c r="C18" s="316"/>
      <c r="D18" s="317"/>
      <c r="E18" s="317"/>
      <c r="F18" s="26"/>
      <c r="G18" s="26"/>
      <c r="H18" s="26" t="s">
        <v>146</v>
      </c>
      <c r="I18" s="26"/>
      <c r="J18" s="26"/>
      <c r="K18" s="26"/>
      <c r="L18" s="26"/>
      <c r="M18" s="26"/>
      <c r="N18" s="317"/>
      <c r="O18" s="317"/>
      <c r="P18" s="317"/>
      <c r="Q18" s="318">
        <v>42655</v>
      </c>
      <c r="R18" s="319" t="s">
        <v>405</v>
      </c>
      <c r="S18" s="310"/>
      <c r="T18" s="310"/>
      <c r="U18" s="310"/>
      <c r="V18" s="310"/>
    </row>
    <row r="19" spans="1:22" x14ac:dyDescent="0.2">
      <c r="A19" s="297" t="s">
        <v>147</v>
      </c>
      <c r="C19" s="316"/>
      <c r="D19" s="317"/>
      <c r="E19" s="317"/>
      <c r="F19" s="26"/>
      <c r="G19" s="26"/>
      <c r="H19" s="26" t="s">
        <v>148</v>
      </c>
      <c r="I19" s="26"/>
      <c r="J19" s="26"/>
      <c r="K19" s="26"/>
      <c r="L19" s="26"/>
      <c r="M19" s="26"/>
      <c r="N19" s="317"/>
      <c r="O19" s="317"/>
      <c r="P19" s="317"/>
      <c r="Q19" s="318">
        <v>44353</v>
      </c>
      <c r="R19" s="319" t="s">
        <v>405</v>
      </c>
      <c r="S19" s="310"/>
      <c r="T19" s="310"/>
      <c r="U19" s="310"/>
      <c r="V19" s="310"/>
    </row>
    <row r="20" spans="1:22" x14ac:dyDescent="0.2">
      <c r="A20" s="297" t="s">
        <v>149</v>
      </c>
      <c r="C20" s="316"/>
      <c r="D20" s="317"/>
      <c r="E20" s="317"/>
      <c r="F20" s="26"/>
      <c r="G20" s="26"/>
      <c r="H20" s="26" t="s">
        <v>35</v>
      </c>
      <c r="I20" s="26"/>
      <c r="J20" s="26"/>
      <c r="K20" s="26"/>
      <c r="L20" s="26"/>
      <c r="M20" s="26"/>
      <c r="N20" s="317"/>
      <c r="O20" s="317"/>
      <c r="P20" s="317"/>
      <c r="Q20" s="318">
        <v>49763</v>
      </c>
      <c r="R20" s="319" t="s">
        <v>405</v>
      </c>
      <c r="S20" s="310"/>
      <c r="T20" s="310"/>
      <c r="U20" s="310"/>
      <c r="V20" s="310"/>
    </row>
    <row r="21" spans="1:22" x14ac:dyDescent="0.2">
      <c r="A21" s="297" t="s">
        <v>150</v>
      </c>
      <c r="C21" s="316"/>
      <c r="D21" s="317"/>
      <c r="E21" s="317"/>
      <c r="F21" s="26"/>
      <c r="G21" s="26" t="s">
        <v>151</v>
      </c>
      <c r="H21" s="26"/>
      <c r="I21" s="26"/>
      <c r="J21" s="26"/>
      <c r="K21" s="26"/>
      <c r="L21" s="26"/>
      <c r="M21" s="26"/>
      <c r="N21" s="317"/>
      <c r="O21" s="317"/>
      <c r="P21" s="317"/>
      <c r="Q21" s="318">
        <v>1805477</v>
      </c>
      <c r="R21" s="319" t="s">
        <v>397</v>
      </c>
      <c r="S21" s="310"/>
      <c r="T21" s="310"/>
      <c r="U21" s="310"/>
      <c r="V21" s="310"/>
    </row>
    <row r="22" spans="1:22" x14ac:dyDescent="0.2">
      <c r="A22" s="297" t="s">
        <v>152</v>
      </c>
      <c r="C22" s="316"/>
      <c r="D22" s="317"/>
      <c r="E22" s="317"/>
      <c r="F22" s="26"/>
      <c r="G22" s="26"/>
      <c r="H22" s="26" t="s">
        <v>153</v>
      </c>
      <c r="I22" s="26"/>
      <c r="J22" s="26"/>
      <c r="K22" s="26"/>
      <c r="L22" s="26"/>
      <c r="M22" s="26"/>
      <c r="N22" s="317"/>
      <c r="O22" s="317"/>
      <c r="P22" s="317"/>
      <c r="Q22" s="318">
        <v>845152</v>
      </c>
      <c r="R22" s="319" t="s">
        <v>405</v>
      </c>
      <c r="S22" s="310"/>
      <c r="T22" s="310"/>
      <c r="U22" s="310"/>
      <c r="V22" s="310"/>
    </row>
    <row r="23" spans="1:22" x14ac:dyDescent="0.2">
      <c r="A23" s="297" t="s">
        <v>154</v>
      </c>
      <c r="C23" s="316"/>
      <c r="D23" s="317"/>
      <c r="E23" s="317"/>
      <c r="F23" s="26"/>
      <c r="G23" s="26"/>
      <c r="H23" s="26" t="s">
        <v>155</v>
      </c>
      <c r="I23" s="26"/>
      <c r="J23" s="26"/>
      <c r="K23" s="26"/>
      <c r="L23" s="26"/>
      <c r="M23" s="26"/>
      <c r="N23" s="317"/>
      <c r="O23" s="317"/>
      <c r="P23" s="317"/>
      <c r="Q23" s="318">
        <v>147485</v>
      </c>
      <c r="R23" s="319" t="s">
        <v>405</v>
      </c>
      <c r="S23" s="310"/>
      <c r="T23" s="310"/>
      <c r="U23" s="310"/>
      <c r="V23" s="310"/>
    </row>
    <row r="24" spans="1:22" x14ac:dyDescent="0.2">
      <c r="A24" s="297" t="s">
        <v>156</v>
      </c>
      <c r="C24" s="316"/>
      <c r="D24" s="317"/>
      <c r="E24" s="317"/>
      <c r="F24" s="26"/>
      <c r="G24" s="26"/>
      <c r="H24" s="26" t="s">
        <v>157</v>
      </c>
      <c r="I24" s="26"/>
      <c r="J24" s="26"/>
      <c r="K24" s="26"/>
      <c r="L24" s="26"/>
      <c r="M24" s="26"/>
      <c r="N24" s="317"/>
      <c r="O24" s="317"/>
      <c r="P24" s="317"/>
      <c r="Q24" s="318">
        <v>809725</v>
      </c>
      <c r="R24" s="319" t="s">
        <v>405</v>
      </c>
      <c r="S24" s="310"/>
      <c r="T24" s="310"/>
      <c r="U24" s="310"/>
      <c r="V24" s="310"/>
    </row>
    <row r="25" spans="1:22" x14ac:dyDescent="0.2">
      <c r="A25" s="297" t="s">
        <v>158</v>
      </c>
      <c r="C25" s="316"/>
      <c r="D25" s="317"/>
      <c r="E25" s="317"/>
      <c r="F25" s="26"/>
      <c r="G25" s="26"/>
      <c r="H25" s="26" t="s">
        <v>35</v>
      </c>
      <c r="I25" s="26"/>
      <c r="J25" s="26"/>
      <c r="K25" s="26"/>
      <c r="L25" s="26"/>
      <c r="M25" s="26"/>
      <c r="N25" s="317"/>
      <c r="O25" s="317"/>
      <c r="P25" s="317"/>
      <c r="Q25" s="318">
        <v>3114</v>
      </c>
      <c r="R25" s="319" t="s">
        <v>405</v>
      </c>
      <c r="S25" s="310"/>
      <c r="T25" s="310"/>
      <c r="U25" s="310"/>
      <c r="V25" s="310"/>
    </row>
    <row r="26" spans="1:22" x14ac:dyDescent="0.2">
      <c r="A26" s="297" t="s">
        <v>159</v>
      </c>
      <c r="C26" s="316"/>
      <c r="D26" s="317"/>
      <c r="E26" s="317"/>
      <c r="F26" s="26"/>
      <c r="G26" s="26" t="s">
        <v>160</v>
      </c>
      <c r="H26" s="26"/>
      <c r="I26" s="26"/>
      <c r="J26" s="26"/>
      <c r="K26" s="26"/>
      <c r="L26" s="26"/>
      <c r="M26" s="26"/>
      <c r="N26" s="317"/>
      <c r="O26" s="317"/>
      <c r="P26" s="317"/>
      <c r="Q26" s="318">
        <v>89191</v>
      </c>
      <c r="R26" s="319" t="s">
        <v>405</v>
      </c>
      <c r="S26" s="310"/>
      <c r="T26" s="310"/>
      <c r="U26" s="310"/>
      <c r="V26" s="310"/>
    </row>
    <row r="27" spans="1:22" x14ac:dyDescent="0.2">
      <c r="A27" s="297" t="s">
        <v>161</v>
      </c>
      <c r="C27" s="316"/>
      <c r="D27" s="317"/>
      <c r="E27" s="317"/>
      <c r="F27" s="26"/>
      <c r="G27" s="26"/>
      <c r="H27" s="317" t="s">
        <v>162</v>
      </c>
      <c r="I27" s="317"/>
      <c r="J27" s="26"/>
      <c r="K27" s="317"/>
      <c r="L27" s="26"/>
      <c r="M27" s="26"/>
      <c r="N27" s="317"/>
      <c r="O27" s="317"/>
      <c r="P27" s="317"/>
      <c r="Q27" s="318">
        <v>58308</v>
      </c>
      <c r="R27" s="319" t="s">
        <v>405</v>
      </c>
      <c r="S27" s="310"/>
      <c r="T27" s="310"/>
      <c r="U27" s="310"/>
      <c r="V27" s="310"/>
    </row>
    <row r="28" spans="1:22" x14ac:dyDescent="0.2">
      <c r="A28" s="297" t="s">
        <v>163</v>
      </c>
      <c r="C28" s="316"/>
      <c r="D28" s="317"/>
      <c r="E28" s="317"/>
      <c r="F28" s="26"/>
      <c r="G28" s="26"/>
      <c r="H28" s="26" t="s">
        <v>164</v>
      </c>
      <c r="I28" s="26"/>
      <c r="J28" s="26"/>
      <c r="K28" s="26"/>
      <c r="L28" s="26"/>
      <c r="M28" s="26"/>
      <c r="N28" s="317"/>
      <c r="O28" s="317"/>
      <c r="P28" s="317"/>
      <c r="Q28" s="318">
        <v>3352</v>
      </c>
      <c r="R28" s="319" t="s">
        <v>405</v>
      </c>
      <c r="S28" s="310"/>
      <c r="T28" s="310"/>
      <c r="U28" s="310"/>
      <c r="V28" s="310"/>
    </row>
    <row r="29" spans="1:22" x14ac:dyDescent="0.2">
      <c r="A29" s="297" t="s">
        <v>165</v>
      </c>
      <c r="C29" s="316"/>
      <c r="D29" s="317"/>
      <c r="E29" s="317"/>
      <c r="F29" s="26"/>
      <c r="G29" s="26"/>
      <c r="H29" s="26" t="s">
        <v>35</v>
      </c>
      <c r="I29" s="26"/>
      <c r="J29" s="26"/>
      <c r="K29" s="26"/>
      <c r="L29" s="26"/>
      <c r="M29" s="26"/>
      <c r="N29" s="317"/>
      <c r="O29" s="317"/>
      <c r="P29" s="317"/>
      <c r="Q29" s="318">
        <v>27531</v>
      </c>
      <c r="R29" s="319" t="s">
        <v>405</v>
      </c>
      <c r="S29" s="310"/>
      <c r="T29" s="310"/>
      <c r="U29" s="310"/>
      <c r="V29" s="310"/>
    </row>
    <row r="30" spans="1:22" x14ac:dyDescent="0.2">
      <c r="A30" s="297" t="s">
        <v>166</v>
      </c>
      <c r="C30" s="316"/>
      <c r="D30" s="317"/>
      <c r="E30" s="317"/>
      <c r="F30" s="317" t="s">
        <v>167</v>
      </c>
      <c r="G30" s="317"/>
      <c r="H30" s="26"/>
      <c r="I30" s="317"/>
      <c r="J30" s="26"/>
      <c r="K30" s="26"/>
      <c r="L30" s="26"/>
      <c r="M30" s="26"/>
      <c r="N30" s="317"/>
      <c r="O30" s="317"/>
      <c r="P30" s="317"/>
      <c r="Q30" s="318">
        <v>1851568</v>
      </c>
      <c r="R30" s="319" t="s">
        <v>405</v>
      </c>
      <c r="S30" s="310"/>
      <c r="T30" s="310"/>
      <c r="U30" s="310"/>
      <c r="V30" s="310"/>
    </row>
    <row r="31" spans="1:22" x14ac:dyDescent="0.2">
      <c r="A31" s="297" t="s">
        <v>168</v>
      </c>
      <c r="C31" s="316"/>
      <c r="D31" s="317"/>
      <c r="E31" s="317"/>
      <c r="F31" s="26"/>
      <c r="G31" s="26" t="s">
        <v>169</v>
      </c>
      <c r="H31" s="26"/>
      <c r="I31" s="317"/>
      <c r="J31" s="26"/>
      <c r="K31" s="26"/>
      <c r="L31" s="26"/>
      <c r="M31" s="26"/>
      <c r="N31" s="317"/>
      <c r="O31" s="317"/>
      <c r="P31" s="317"/>
      <c r="Q31" s="318">
        <v>1773405</v>
      </c>
      <c r="R31" s="319" t="s">
        <v>405</v>
      </c>
      <c r="S31" s="310"/>
      <c r="T31" s="310"/>
      <c r="U31" s="310"/>
      <c r="V31" s="310"/>
    </row>
    <row r="32" spans="1:22" x14ac:dyDescent="0.2">
      <c r="A32" s="297" t="s">
        <v>170</v>
      </c>
      <c r="C32" s="316"/>
      <c r="D32" s="317"/>
      <c r="E32" s="317"/>
      <c r="F32" s="26"/>
      <c r="G32" s="26" t="s">
        <v>171</v>
      </c>
      <c r="H32" s="26"/>
      <c r="I32" s="317"/>
      <c r="J32" s="26"/>
      <c r="K32" s="26"/>
      <c r="L32" s="26"/>
      <c r="M32" s="26"/>
      <c r="N32" s="317"/>
      <c r="O32" s="317"/>
      <c r="P32" s="317"/>
      <c r="Q32" s="318">
        <v>72627</v>
      </c>
      <c r="R32" s="319" t="s">
        <v>405</v>
      </c>
      <c r="S32" s="310"/>
      <c r="T32" s="310"/>
      <c r="U32" s="310"/>
      <c r="V32" s="310"/>
    </row>
    <row r="33" spans="1:22" x14ac:dyDescent="0.2">
      <c r="A33" s="297" t="s">
        <v>172</v>
      </c>
      <c r="C33" s="316"/>
      <c r="D33" s="317"/>
      <c r="E33" s="317"/>
      <c r="F33" s="26"/>
      <c r="G33" s="26" t="s">
        <v>173</v>
      </c>
      <c r="H33" s="26"/>
      <c r="I33" s="317"/>
      <c r="J33" s="26"/>
      <c r="K33" s="26"/>
      <c r="L33" s="26"/>
      <c r="M33" s="26"/>
      <c r="N33" s="317"/>
      <c r="O33" s="317"/>
      <c r="P33" s="317"/>
      <c r="Q33" s="318">
        <v>0</v>
      </c>
      <c r="R33" s="319" t="s">
        <v>405</v>
      </c>
      <c r="S33" s="310"/>
      <c r="T33" s="310"/>
      <c r="U33" s="310"/>
      <c r="V33" s="310"/>
    </row>
    <row r="34" spans="1:22" x14ac:dyDescent="0.2">
      <c r="A34" s="297" t="s">
        <v>174</v>
      </c>
      <c r="C34" s="316"/>
      <c r="D34" s="317"/>
      <c r="E34" s="317"/>
      <c r="F34" s="26"/>
      <c r="G34" s="26" t="s">
        <v>35</v>
      </c>
      <c r="H34" s="26"/>
      <c r="I34" s="26"/>
      <c r="J34" s="26"/>
      <c r="K34" s="26"/>
      <c r="L34" s="26"/>
      <c r="M34" s="26"/>
      <c r="N34" s="317"/>
      <c r="O34" s="317"/>
      <c r="P34" s="317"/>
      <c r="Q34" s="318">
        <v>5536</v>
      </c>
      <c r="R34" s="319" t="s">
        <v>405</v>
      </c>
      <c r="S34" s="310"/>
      <c r="T34" s="310"/>
      <c r="U34" s="310"/>
      <c r="V34" s="310"/>
    </row>
    <row r="35" spans="1:22" x14ac:dyDescent="0.2">
      <c r="A35" s="297" t="s">
        <v>175</v>
      </c>
      <c r="C35" s="316"/>
      <c r="D35" s="317"/>
      <c r="E35" s="26" t="s">
        <v>176</v>
      </c>
      <c r="F35" s="26"/>
      <c r="G35" s="26"/>
      <c r="H35" s="26"/>
      <c r="I35" s="26"/>
      <c r="J35" s="26"/>
      <c r="K35" s="26"/>
      <c r="L35" s="317"/>
      <c r="M35" s="317"/>
      <c r="N35" s="317"/>
      <c r="O35" s="320"/>
      <c r="P35" s="321"/>
      <c r="Q35" s="318">
        <v>237515</v>
      </c>
      <c r="R35" s="319" t="s">
        <v>397</v>
      </c>
      <c r="S35" s="310"/>
      <c r="T35" s="310"/>
      <c r="U35" s="310"/>
      <c r="V35" s="310"/>
    </row>
    <row r="36" spans="1:22" x14ac:dyDescent="0.2">
      <c r="A36" s="297" t="s">
        <v>177</v>
      </c>
      <c r="C36" s="316"/>
      <c r="D36" s="317"/>
      <c r="E36" s="317"/>
      <c r="F36" s="26" t="s">
        <v>178</v>
      </c>
      <c r="G36" s="26"/>
      <c r="H36" s="26"/>
      <c r="I36" s="26"/>
      <c r="J36" s="26"/>
      <c r="K36" s="26"/>
      <c r="L36" s="317"/>
      <c r="M36" s="317"/>
      <c r="N36" s="317"/>
      <c r="O36" s="320"/>
      <c r="P36" s="321"/>
      <c r="Q36" s="318">
        <v>120993</v>
      </c>
      <c r="R36" s="319" t="s">
        <v>405</v>
      </c>
      <c r="S36" s="310"/>
      <c r="T36" s="310"/>
      <c r="U36" s="310"/>
      <c r="V36" s="310"/>
    </row>
    <row r="37" spans="1:22" x14ac:dyDescent="0.2">
      <c r="A37" s="297" t="s">
        <v>179</v>
      </c>
      <c r="C37" s="316"/>
      <c r="D37" s="317"/>
      <c r="E37" s="317"/>
      <c r="F37" s="26" t="s">
        <v>35</v>
      </c>
      <c r="G37" s="26"/>
      <c r="H37" s="317"/>
      <c r="I37" s="26"/>
      <c r="J37" s="26"/>
      <c r="K37" s="26"/>
      <c r="L37" s="317"/>
      <c r="M37" s="317"/>
      <c r="N37" s="317"/>
      <c r="O37" s="320"/>
      <c r="P37" s="321"/>
      <c r="Q37" s="322">
        <v>116523</v>
      </c>
      <c r="R37" s="323" t="s">
        <v>405</v>
      </c>
      <c r="S37" s="316"/>
      <c r="T37" s="317"/>
      <c r="U37" s="317"/>
      <c r="V37" s="317"/>
    </row>
    <row r="38" spans="1:22" x14ac:dyDescent="0.2">
      <c r="A38" s="297" t="s">
        <v>135</v>
      </c>
      <c r="C38" s="324"/>
      <c r="D38" s="325" t="s">
        <v>136</v>
      </c>
      <c r="E38" s="325"/>
      <c r="F38" s="326"/>
      <c r="G38" s="326"/>
      <c r="H38" s="325"/>
      <c r="I38" s="326"/>
      <c r="J38" s="326"/>
      <c r="K38" s="326"/>
      <c r="L38" s="325"/>
      <c r="M38" s="325"/>
      <c r="N38" s="325"/>
      <c r="O38" s="327"/>
      <c r="P38" s="327"/>
      <c r="Q38" s="328">
        <v>-4254583</v>
      </c>
      <c r="R38" s="329" t="s">
        <v>405</v>
      </c>
      <c r="S38" s="317"/>
      <c r="T38" s="317"/>
      <c r="U38" s="317"/>
      <c r="V38" s="317"/>
    </row>
    <row r="39" spans="1:22" x14ac:dyDescent="0.2">
      <c r="A39" s="297" t="s">
        <v>182</v>
      </c>
      <c r="C39" s="316"/>
      <c r="D39" s="317"/>
      <c r="E39" s="26" t="s">
        <v>183</v>
      </c>
      <c r="F39" s="26"/>
      <c r="G39" s="26"/>
      <c r="H39" s="317"/>
      <c r="I39" s="26"/>
      <c r="J39" s="26"/>
      <c r="K39" s="26"/>
      <c r="L39" s="317"/>
      <c r="M39" s="317"/>
      <c r="N39" s="317"/>
      <c r="O39" s="330"/>
      <c r="P39" s="330"/>
      <c r="Q39" s="318">
        <v>22500</v>
      </c>
      <c r="R39" s="331" t="s">
        <v>405</v>
      </c>
      <c r="S39" s="317"/>
      <c r="T39" s="317"/>
      <c r="U39" s="317"/>
      <c r="V39" s="317"/>
    </row>
    <row r="40" spans="1:22" x14ac:dyDescent="0.2">
      <c r="A40" s="297" t="s">
        <v>184</v>
      </c>
      <c r="C40" s="316"/>
      <c r="D40" s="317"/>
      <c r="E40" s="26"/>
      <c r="F40" s="26" t="s">
        <v>185</v>
      </c>
      <c r="G40" s="26"/>
      <c r="H40" s="317"/>
      <c r="I40" s="26"/>
      <c r="J40" s="26"/>
      <c r="K40" s="26"/>
      <c r="L40" s="317"/>
      <c r="M40" s="317"/>
      <c r="N40" s="317"/>
      <c r="O40" s="330"/>
      <c r="P40" s="330"/>
      <c r="Q40" s="318" t="s">
        <v>11</v>
      </c>
      <c r="R40" s="319" t="s">
        <v>405</v>
      </c>
      <c r="S40" s="317"/>
      <c r="T40" s="317"/>
      <c r="U40" s="317"/>
      <c r="V40" s="317"/>
    </row>
    <row r="41" spans="1:22" x14ac:dyDescent="0.2">
      <c r="A41" s="297" t="s">
        <v>186</v>
      </c>
      <c r="C41" s="316"/>
      <c r="D41" s="317"/>
      <c r="E41" s="317"/>
      <c r="F41" s="317" t="s">
        <v>187</v>
      </c>
      <c r="G41" s="317"/>
      <c r="H41" s="26"/>
      <c r="I41" s="317"/>
      <c r="J41" s="26"/>
      <c r="K41" s="26"/>
      <c r="L41" s="26"/>
      <c r="M41" s="26"/>
      <c r="N41" s="317"/>
      <c r="O41" s="317"/>
      <c r="P41" s="317"/>
      <c r="Q41" s="318" t="s">
        <v>11</v>
      </c>
      <c r="R41" s="319" t="s">
        <v>405</v>
      </c>
      <c r="S41" s="310"/>
      <c r="T41" s="310"/>
      <c r="U41" s="310"/>
      <c r="V41" s="310"/>
    </row>
    <row r="42" spans="1:22" x14ac:dyDescent="0.2">
      <c r="A42" s="297" t="s">
        <v>188</v>
      </c>
      <c r="C42" s="316"/>
      <c r="D42" s="317"/>
      <c r="E42" s="317"/>
      <c r="F42" s="26" t="s">
        <v>189</v>
      </c>
      <c r="G42" s="26"/>
      <c r="H42" s="26"/>
      <c r="I42" s="26"/>
      <c r="J42" s="26"/>
      <c r="K42" s="26"/>
      <c r="L42" s="26"/>
      <c r="M42" s="26"/>
      <c r="N42" s="317"/>
      <c r="O42" s="317"/>
      <c r="P42" s="317"/>
      <c r="Q42" s="318" t="s">
        <v>11</v>
      </c>
      <c r="R42" s="319" t="s">
        <v>405</v>
      </c>
      <c r="S42" s="310"/>
      <c r="T42" s="310"/>
      <c r="U42" s="310"/>
      <c r="V42" s="310"/>
    </row>
    <row r="43" spans="1:22" x14ac:dyDescent="0.2">
      <c r="A43" s="297" t="s">
        <v>190</v>
      </c>
      <c r="C43" s="316"/>
      <c r="D43" s="317"/>
      <c r="E43" s="317"/>
      <c r="F43" s="26" t="s">
        <v>191</v>
      </c>
      <c r="G43" s="26"/>
      <c r="H43" s="26"/>
      <c r="I43" s="26"/>
      <c r="J43" s="26"/>
      <c r="K43" s="26"/>
      <c r="L43" s="26"/>
      <c r="M43" s="26"/>
      <c r="N43" s="317"/>
      <c r="O43" s="317"/>
      <c r="P43" s="317"/>
      <c r="Q43" s="318">
        <v>22500</v>
      </c>
      <c r="R43" s="319" t="s">
        <v>405</v>
      </c>
      <c r="S43" s="310"/>
      <c r="T43" s="310"/>
      <c r="U43" s="310"/>
      <c r="V43" s="310"/>
    </row>
    <row r="44" spans="1:22" x14ac:dyDescent="0.2">
      <c r="A44" s="297" t="s">
        <v>192</v>
      </c>
      <c r="C44" s="316"/>
      <c r="D44" s="317"/>
      <c r="E44" s="317"/>
      <c r="F44" s="26" t="s">
        <v>35</v>
      </c>
      <c r="G44" s="26"/>
      <c r="H44" s="26"/>
      <c r="I44" s="26"/>
      <c r="J44" s="26"/>
      <c r="K44" s="26"/>
      <c r="L44" s="26"/>
      <c r="M44" s="26"/>
      <c r="N44" s="317"/>
      <c r="O44" s="317"/>
      <c r="P44" s="317"/>
      <c r="Q44" s="318" t="s">
        <v>11</v>
      </c>
      <c r="R44" s="319" t="s">
        <v>405</v>
      </c>
      <c r="S44" s="310"/>
      <c r="T44" s="310"/>
      <c r="U44" s="310"/>
      <c r="V44" s="310"/>
    </row>
    <row r="45" spans="1:22" ht="13.8" thickBot="1" x14ac:dyDescent="0.25">
      <c r="A45" s="297" t="s">
        <v>193</v>
      </c>
      <c r="C45" s="316"/>
      <c r="D45" s="317"/>
      <c r="E45" s="26" t="s">
        <v>194</v>
      </c>
      <c r="F45" s="26"/>
      <c r="G45" s="26"/>
      <c r="H45" s="26"/>
      <c r="I45" s="26"/>
      <c r="J45" s="26"/>
      <c r="K45" s="26"/>
      <c r="L45" s="26"/>
      <c r="M45" s="26"/>
      <c r="N45" s="317"/>
      <c r="O45" s="317"/>
      <c r="P45" s="317"/>
      <c r="Q45" s="318">
        <v>0</v>
      </c>
      <c r="R45" s="331" t="s">
        <v>405</v>
      </c>
      <c r="S45" s="310"/>
      <c r="T45" s="310"/>
      <c r="U45" s="310"/>
      <c r="V45" s="310"/>
    </row>
    <row r="46" spans="1:22" x14ac:dyDescent="0.2">
      <c r="A46" s="297" t="s">
        <v>195</v>
      </c>
      <c r="C46" s="316"/>
      <c r="D46" s="317"/>
      <c r="E46" s="317"/>
      <c r="F46" s="26" t="s">
        <v>196</v>
      </c>
      <c r="G46" s="26"/>
      <c r="H46" s="26"/>
      <c r="I46" s="26"/>
      <c r="J46" s="26"/>
      <c r="K46" s="26"/>
      <c r="L46" s="317"/>
      <c r="M46" s="317"/>
      <c r="N46" s="317"/>
      <c r="O46" s="320"/>
      <c r="P46" s="321"/>
      <c r="Q46" s="318">
        <v>0</v>
      </c>
      <c r="R46" s="319" t="s">
        <v>405</v>
      </c>
      <c r="S46" s="332" t="s">
        <v>318</v>
      </c>
      <c r="T46" s="333"/>
      <c r="U46" s="333"/>
      <c r="V46" s="334"/>
    </row>
    <row r="47" spans="1:22" ht="13.8" thickBot="1" x14ac:dyDescent="0.25">
      <c r="A47" s="297" t="s">
        <v>197</v>
      </c>
      <c r="C47" s="335"/>
      <c r="D47" s="336"/>
      <c r="E47" s="336"/>
      <c r="F47" s="337" t="s">
        <v>35</v>
      </c>
      <c r="G47" s="337"/>
      <c r="H47" s="337"/>
      <c r="I47" s="337"/>
      <c r="J47" s="337"/>
      <c r="K47" s="337"/>
      <c r="L47" s="336"/>
      <c r="M47" s="336"/>
      <c r="N47" s="336"/>
      <c r="O47" s="338"/>
      <c r="P47" s="339"/>
      <c r="Q47" s="318" t="s">
        <v>11</v>
      </c>
      <c r="R47" s="319" t="s">
        <v>405</v>
      </c>
      <c r="S47" s="340" t="s">
        <v>131</v>
      </c>
      <c r="T47" s="341"/>
      <c r="U47" s="342" t="s">
        <v>133</v>
      </c>
      <c r="V47" s="343"/>
    </row>
    <row r="48" spans="1:22" x14ac:dyDescent="0.2">
      <c r="A48" s="297" t="s">
        <v>200</v>
      </c>
      <c r="C48" s="324"/>
      <c r="D48" s="325" t="s">
        <v>181</v>
      </c>
      <c r="E48" s="325"/>
      <c r="F48" s="326"/>
      <c r="G48" s="326"/>
      <c r="H48" s="326"/>
      <c r="I48" s="326"/>
      <c r="J48" s="326"/>
      <c r="K48" s="326"/>
      <c r="L48" s="326"/>
      <c r="M48" s="326"/>
      <c r="N48" s="325"/>
      <c r="O48" s="325"/>
      <c r="P48" s="325"/>
      <c r="Q48" s="328">
        <v>-4277083</v>
      </c>
      <c r="R48" s="344" t="s">
        <v>405</v>
      </c>
      <c r="S48" s="345"/>
      <c r="T48" s="346"/>
      <c r="U48" s="347">
        <v>-4277083</v>
      </c>
      <c r="V48" s="420" t="s">
        <v>405</v>
      </c>
    </row>
    <row r="49" spans="1:22" x14ac:dyDescent="0.2">
      <c r="A49" s="297" t="s">
        <v>202</v>
      </c>
      <c r="C49" s="316"/>
      <c r="D49" s="317" t="s">
        <v>203</v>
      </c>
      <c r="E49" s="317"/>
      <c r="F49" s="317"/>
      <c r="G49" s="317"/>
      <c r="H49" s="317"/>
      <c r="I49" s="317"/>
      <c r="J49" s="317"/>
      <c r="K49" s="317"/>
      <c r="L49" s="317"/>
      <c r="M49" s="26"/>
      <c r="N49" s="317"/>
      <c r="O49" s="317"/>
      <c r="P49" s="348"/>
      <c r="Q49" s="349">
        <v>3914193</v>
      </c>
      <c r="R49" s="350" t="s">
        <v>405</v>
      </c>
      <c r="S49" s="351"/>
      <c r="T49" s="352"/>
      <c r="U49" s="353">
        <v>3914193</v>
      </c>
      <c r="V49" s="354" t="s">
        <v>405</v>
      </c>
    </row>
    <row r="50" spans="1:22" x14ac:dyDescent="0.2">
      <c r="A50" s="297" t="s">
        <v>204</v>
      </c>
      <c r="C50" s="316"/>
      <c r="D50" s="317"/>
      <c r="E50" s="317" t="s">
        <v>205</v>
      </c>
      <c r="F50" s="317"/>
      <c r="G50" s="150"/>
      <c r="H50" s="150"/>
      <c r="I50" s="150"/>
      <c r="J50" s="150"/>
      <c r="K50" s="150"/>
      <c r="L50" s="317"/>
      <c r="M50" s="26"/>
      <c r="N50" s="317"/>
      <c r="O50" s="317"/>
      <c r="P50" s="348"/>
      <c r="Q50" s="353">
        <v>2853029</v>
      </c>
      <c r="R50" s="354" t="s">
        <v>405</v>
      </c>
      <c r="S50" s="355"/>
      <c r="T50" s="356"/>
      <c r="U50" s="353">
        <v>2853029</v>
      </c>
      <c r="V50" s="354" t="s">
        <v>405</v>
      </c>
    </row>
    <row r="51" spans="1:22" x14ac:dyDescent="0.2">
      <c r="A51" s="297" t="s">
        <v>206</v>
      </c>
      <c r="C51" s="335"/>
      <c r="D51" s="317"/>
      <c r="E51" s="317" t="s">
        <v>207</v>
      </c>
      <c r="F51" s="171"/>
      <c r="G51" s="171"/>
      <c r="H51" s="171"/>
      <c r="I51" s="171"/>
      <c r="J51" s="171"/>
      <c r="K51" s="171"/>
      <c r="L51" s="317"/>
      <c r="M51" s="26"/>
      <c r="N51" s="317"/>
      <c r="O51" s="317"/>
      <c r="P51" s="348"/>
      <c r="Q51" s="357">
        <v>1061164</v>
      </c>
      <c r="R51" s="358" t="s">
        <v>405</v>
      </c>
      <c r="S51" s="359"/>
      <c r="T51" s="360"/>
      <c r="U51" s="353">
        <v>1061164</v>
      </c>
      <c r="V51" s="354" t="s">
        <v>405</v>
      </c>
    </row>
    <row r="52" spans="1:22" x14ac:dyDescent="0.2">
      <c r="A52" s="297" t="s">
        <v>208</v>
      </c>
      <c r="C52" s="324"/>
      <c r="D52" s="325" t="s">
        <v>209</v>
      </c>
      <c r="E52" s="325"/>
      <c r="F52" s="162"/>
      <c r="G52" s="162"/>
      <c r="H52" s="162"/>
      <c r="I52" s="361"/>
      <c r="J52" s="361"/>
      <c r="K52" s="361"/>
      <c r="L52" s="325"/>
      <c r="M52" s="325"/>
      <c r="N52" s="325"/>
      <c r="O52" s="325"/>
      <c r="P52" s="362"/>
      <c r="Q52" s="328">
        <v>-362890</v>
      </c>
      <c r="R52" s="344" t="s">
        <v>405</v>
      </c>
      <c r="S52" s="363"/>
      <c r="T52" s="364"/>
      <c r="U52" s="328">
        <v>-362890</v>
      </c>
      <c r="V52" s="344" t="s">
        <v>405</v>
      </c>
    </row>
    <row r="53" spans="1:22" x14ac:dyDescent="0.2">
      <c r="A53" s="297" t="s">
        <v>210</v>
      </c>
      <c r="C53" s="316"/>
      <c r="D53" s="317" t="s">
        <v>327</v>
      </c>
      <c r="E53" s="317"/>
      <c r="F53" s="171"/>
      <c r="G53" s="171"/>
      <c r="H53" s="171"/>
      <c r="I53" s="150"/>
      <c r="J53" s="150"/>
      <c r="K53" s="150"/>
      <c r="L53" s="317"/>
      <c r="M53" s="317"/>
      <c r="N53" s="317"/>
      <c r="O53" s="317"/>
      <c r="P53" s="348"/>
      <c r="Q53" s="365"/>
      <c r="R53" s="366"/>
      <c r="S53" s="367">
        <v>-547436</v>
      </c>
      <c r="T53" s="368" t="s">
        <v>397</v>
      </c>
      <c r="U53" s="353">
        <v>547436</v>
      </c>
      <c r="V53" s="354" t="s">
        <v>397</v>
      </c>
    </row>
    <row r="54" spans="1:22" x14ac:dyDescent="0.2">
      <c r="A54" s="297" t="s">
        <v>211</v>
      </c>
      <c r="C54" s="316"/>
      <c r="D54" s="317"/>
      <c r="E54" s="171" t="s">
        <v>212</v>
      </c>
      <c r="F54" s="171"/>
      <c r="G54" s="171"/>
      <c r="H54" s="150"/>
      <c r="I54" s="150"/>
      <c r="J54" s="150"/>
      <c r="K54" s="150"/>
      <c r="L54" s="317"/>
      <c r="M54" s="317"/>
      <c r="N54" s="317"/>
      <c r="O54" s="317"/>
      <c r="P54" s="348"/>
      <c r="Q54" s="365"/>
      <c r="R54" s="366"/>
      <c r="S54" s="369">
        <v>445840</v>
      </c>
      <c r="T54" s="370" t="s">
        <v>405</v>
      </c>
      <c r="U54" s="353">
        <v>-445840</v>
      </c>
      <c r="V54" s="354" t="s">
        <v>405</v>
      </c>
    </row>
    <row r="55" spans="1:22" x14ac:dyDescent="0.2">
      <c r="A55" s="297" t="s">
        <v>213</v>
      </c>
      <c r="C55" s="316"/>
      <c r="D55" s="317"/>
      <c r="E55" s="171" t="s">
        <v>214</v>
      </c>
      <c r="F55" s="171"/>
      <c r="G55" s="171"/>
      <c r="H55" s="171"/>
      <c r="I55" s="150"/>
      <c r="J55" s="150"/>
      <c r="K55" s="150"/>
      <c r="L55" s="317"/>
      <c r="M55" s="317"/>
      <c r="N55" s="317"/>
      <c r="O55" s="317"/>
      <c r="P55" s="348"/>
      <c r="Q55" s="365"/>
      <c r="R55" s="366"/>
      <c r="S55" s="369">
        <v>-809725</v>
      </c>
      <c r="T55" s="370" t="s">
        <v>405</v>
      </c>
      <c r="U55" s="353">
        <v>809725</v>
      </c>
      <c r="V55" s="354" t="s">
        <v>405</v>
      </c>
    </row>
    <row r="56" spans="1:22" x14ac:dyDescent="0.2">
      <c r="A56" s="297" t="s">
        <v>215</v>
      </c>
      <c r="C56" s="316"/>
      <c r="D56" s="317"/>
      <c r="E56" s="171" t="s">
        <v>216</v>
      </c>
      <c r="F56" s="171"/>
      <c r="G56" s="171"/>
      <c r="H56" s="171"/>
      <c r="I56" s="150"/>
      <c r="J56" s="150"/>
      <c r="K56" s="150"/>
      <c r="L56" s="317"/>
      <c r="M56" s="317"/>
      <c r="N56" s="317"/>
      <c r="O56" s="317"/>
      <c r="P56" s="348"/>
      <c r="Q56" s="365"/>
      <c r="R56" s="366"/>
      <c r="S56" s="369">
        <v>79050</v>
      </c>
      <c r="T56" s="370" t="s">
        <v>405</v>
      </c>
      <c r="U56" s="353">
        <v>-79050</v>
      </c>
      <c r="V56" s="354" t="s">
        <v>405</v>
      </c>
    </row>
    <row r="57" spans="1:22" x14ac:dyDescent="0.2">
      <c r="A57" s="297" t="s">
        <v>217</v>
      </c>
      <c r="C57" s="316"/>
      <c r="D57" s="317"/>
      <c r="E57" s="171" t="s">
        <v>218</v>
      </c>
      <c r="F57" s="171"/>
      <c r="G57" s="171"/>
      <c r="H57" s="171"/>
      <c r="I57" s="150"/>
      <c r="J57" s="27"/>
      <c r="K57" s="150"/>
      <c r="L57" s="317"/>
      <c r="M57" s="317"/>
      <c r="N57" s="317"/>
      <c r="O57" s="317"/>
      <c r="P57" s="348"/>
      <c r="Q57" s="365"/>
      <c r="R57" s="366"/>
      <c r="S57" s="369">
        <v>-262600</v>
      </c>
      <c r="T57" s="370" t="s">
        <v>405</v>
      </c>
      <c r="U57" s="353">
        <v>262600</v>
      </c>
      <c r="V57" s="354" t="s">
        <v>405</v>
      </c>
    </row>
    <row r="58" spans="1:22" x14ac:dyDescent="0.2">
      <c r="A58" s="297" t="s">
        <v>219</v>
      </c>
      <c r="C58" s="316"/>
      <c r="D58" s="317" t="s">
        <v>220</v>
      </c>
      <c r="E58" s="317"/>
      <c r="F58" s="171"/>
      <c r="G58" s="150"/>
      <c r="H58" s="150"/>
      <c r="I58" s="150"/>
      <c r="J58" s="150"/>
      <c r="K58" s="150"/>
      <c r="L58" s="317"/>
      <c r="M58" s="317"/>
      <c r="N58" s="317"/>
      <c r="O58" s="317"/>
      <c r="P58" s="348"/>
      <c r="Q58" s="353" t="s">
        <v>11</v>
      </c>
      <c r="R58" s="354" t="s">
        <v>405</v>
      </c>
      <c r="S58" s="369" t="s">
        <v>11</v>
      </c>
      <c r="T58" s="370" t="s">
        <v>405</v>
      </c>
      <c r="U58" s="371"/>
      <c r="V58" s="421"/>
    </row>
    <row r="59" spans="1:22" x14ac:dyDescent="0.2">
      <c r="A59" s="297" t="s">
        <v>221</v>
      </c>
      <c r="C59" s="316"/>
      <c r="D59" s="317" t="s">
        <v>222</v>
      </c>
      <c r="E59" s="317"/>
      <c r="F59" s="171"/>
      <c r="G59" s="171"/>
      <c r="H59" s="150"/>
      <c r="I59" s="150"/>
      <c r="J59" s="150"/>
      <c r="K59" s="150"/>
      <c r="L59" s="317"/>
      <c r="M59" s="330"/>
      <c r="N59" s="330"/>
      <c r="O59" s="330"/>
      <c r="P59" s="372"/>
      <c r="Q59" s="353">
        <v>2</v>
      </c>
      <c r="R59" s="354" t="s">
        <v>405</v>
      </c>
      <c r="S59" s="369">
        <v>2</v>
      </c>
      <c r="T59" s="370" t="s">
        <v>405</v>
      </c>
      <c r="U59" s="371"/>
      <c r="V59" s="421"/>
    </row>
    <row r="60" spans="1:22" x14ac:dyDescent="0.2">
      <c r="A60" s="297" t="s">
        <v>224</v>
      </c>
      <c r="C60" s="335"/>
      <c r="D60" s="336" t="s">
        <v>35</v>
      </c>
      <c r="E60" s="336"/>
      <c r="F60" s="152"/>
      <c r="G60" s="152"/>
      <c r="H60" s="152"/>
      <c r="I60" s="177"/>
      <c r="J60" s="177"/>
      <c r="K60" s="177"/>
      <c r="L60" s="336"/>
      <c r="M60" s="336"/>
      <c r="N60" s="336"/>
      <c r="O60" s="336"/>
      <c r="P60" s="373"/>
      <c r="Q60" s="353" t="s">
        <v>11</v>
      </c>
      <c r="R60" s="354" t="s">
        <v>405</v>
      </c>
      <c r="S60" s="369" t="s">
        <v>11</v>
      </c>
      <c r="T60" s="370" t="s">
        <v>405</v>
      </c>
      <c r="U60" s="353" t="s">
        <v>11</v>
      </c>
      <c r="V60" s="354" t="s">
        <v>405</v>
      </c>
    </row>
    <row r="61" spans="1:22" x14ac:dyDescent="0.2">
      <c r="A61" s="297" t="s">
        <v>225</v>
      </c>
      <c r="C61" s="374" t="s">
        <v>226</v>
      </c>
      <c r="D61" s="375"/>
      <c r="E61" s="375"/>
      <c r="F61" s="376"/>
      <c r="G61" s="376"/>
      <c r="H61" s="377"/>
      <c r="I61" s="377"/>
      <c r="J61" s="378"/>
      <c r="K61" s="377"/>
      <c r="L61" s="375"/>
      <c r="M61" s="375"/>
      <c r="N61" s="375"/>
      <c r="O61" s="375"/>
      <c r="P61" s="379"/>
      <c r="Q61" s="380">
        <v>-362888</v>
      </c>
      <c r="R61" s="381" t="s">
        <v>405</v>
      </c>
      <c r="S61" s="382">
        <v>-547434</v>
      </c>
      <c r="T61" s="383" t="s">
        <v>405</v>
      </c>
      <c r="U61" s="380">
        <v>184546</v>
      </c>
      <c r="V61" s="381" t="s">
        <v>405</v>
      </c>
    </row>
    <row r="62" spans="1:22" ht="13.8" thickBot="1" x14ac:dyDescent="0.25">
      <c r="A62" s="297" t="s">
        <v>198</v>
      </c>
      <c r="C62" s="384" t="s">
        <v>199</v>
      </c>
      <c r="D62" s="385"/>
      <c r="E62" s="385"/>
      <c r="F62" s="181"/>
      <c r="G62" s="181"/>
      <c r="H62" s="182"/>
      <c r="I62" s="182"/>
      <c r="J62" s="183"/>
      <c r="K62" s="182"/>
      <c r="L62" s="385"/>
      <c r="M62" s="385"/>
      <c r="N62" s="385"/>
      <c r="O62" s="385"/>
      <c r="P62" s="385"/>
      <c r="Q62" s="386">
        <v>22252325</v>
      </c>
      <c r="R62" s="387" t="s">
        <v>405</v>
      </c>
      <c r="S62" s="388">
        <v>26792961</v>
      </c>
      <c r="T62" s="389" t="s">
        <v>405</v>
      </c>
      <c r="U62" s="386">
        <v>-4540636</v>
      </c>
      <c r="V62" s="387" t="s">
        <v>405</v>
      </c>
    </row>
    <row r="63" spans="1:22" ht="13.8" thickBot="1" x14ac:dyDescent="0.25">
      <c r="A63" s="297" t="s">
        <v>227</v>
      </c>
      <c r="C63" s="390" t="s">
        <v>228</v>
      </c>
      <c r="D63" s="391"/>
      <c r="E63" s="392"/>
      <c r="F63" s="392"/>
      <c r="G63" s="392"/>
      <c r="H63" s="392"/>
      <c r="I63" s="392"/>
      <c r="J63" s="392"/>
      <c r="K63" s="392"/>
      <c r="L63" s="392"/>
      <c r="M63" s="392"/>
      <c r="N63" s="392"/>
      <c r="O63" s="392"/>
      <c r="P63" s="392"/>
      <c r="Q63" s="393">
        <v>21889438</v>
      </c>
      <c r="R63" s="394" t="s">
        <v>397</v>
      </c>
      <c r="S63" s="395">
        <v>26245527</v>
      </c>
      <c r="T63" s="396" t="s">
        <v>405</v>
      </c>
      <c r="U63" s="393">
        <v>-4356089</v>
      </c>
      <c r="V63" s="394" t="s">
        <v>397</v>
      </c>
    </row>
    <row r="64" spans="1:22" s="398" customFormat="1" ht="12" customHeight="1" x14ac:dyDescent="0.2">
      <c r="A64" s="397"/>
      <c r="Q64" s="399"/>
      <c r="R64" s="400"/>
      <c r="S64" s="400"/>
      <c r="T64" s="400"/>
      <c r="U64" s="400"/>
      <c r="V64" s="401"/>
    </row>
    <row r="65" spans="1:21" s="398" customFormat="1" x14ac:dyDescent="0.2">
      <c r="A65" s="397"/>
      <c r="C65" s="402"/>
      <c r="D65" s="402" t="s">
        <v>323</v>
      </c>
      <c r="E65" s="399"/>
      <c r="F65" s="403"/>
      <c r="G65" s="399"/>
      <c r="H65" s="399"/>
      <c r="I65" s="404"/>
      <c r="J65" s="404"/>
      <c r="K65" s="403"/>
      <c r="L65" s="403"/>
      <c r="M65" s="403"/>
      <c r="N65" s="243"/>
      <c r="O65" s="243"/>
      <c r="P65" s="243"/>
      <c r="Q65" s="405"/>
      <c r="R65" s="80"/>
      <c r="S65" s="80"/>
      <c r="T65" s="80"/>
      <c r="U65" s="80"/>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0"/>
  <sheetViews>
    <sheetView workbookViewId="0"/>
  </sheetViews>
  <sheetFormatPr defaultRowHeight="13.2" x14ac:dyDescent="0.2"/>
  <cols>
    <col min="1" max="1" width="88.88671875" style="406" customWidth="1"/>
  </cols>
  <sheetData>
    <row r="2" spans="1:1" x14ac:dyDescent="0.2">
      <c r="A2" s="423" t="s">
        <v>340</v>
      </c>
    </row>
    <row r="3" spans="1:1" x14ac:dyDescent="0.2">
      <c r="A3" s="424" t="s">
        <v>341</v>
      </c>
    </row>
    <row r="4" spans="1:1" ht="39.6" x14ac:dyDescent="0.2">
      <c r="A4" s="425" t="s">
        <v>342</v>
      </c>
    </row>
    <row r="5" spans="1:1" x14ac:dyDescent="0.2">
      <c r="A5" s="424" t="s">
        <v>343</v>
      </c>
    </row>
    <row r="6" spans="1:1" ht="52.8" x14ac:dyDescent="0.2">
      <c r="A6" s="425" t="s">
        <v>344</v>
      </c>
    </row>
    <row r="7" spans="1:1" x14ac:dyDescent="0.2">
      <c r="A7" s="424" t="s">
        <v>345</v>
      </c>
    </row>
    <row r="8" spans="1:1" x14ac:dyDescent="0.2">
      <c r="A8" s="425" t="s">
        <v>346</v>
      </c>
    </row>
    <row r="9" spans="1:1" x14ac:dyDescent="0.2">
      <c r="A9" s="424" t="s">
        <v>347</v>
      </c>
    </row>
    <row r="10" spans="1:1" ht="92.4" x14ac:dyDescent="0.2">
      <c r="A10" s="425" t="s">
        <v>407</v>
      </c>
    </row>
    <row r="11" spans="1:1" x14ac:dyDescent="0.2">
      <c r="A11" s="424" t="s">
        <v>348</v>
      </c>
    </row>
    <row r="12" spans="1:1" ht="26.4" x14ac:dyDescent="0.2">
      <c r="A12" s="425" t="s">
        <v>349</v>
      </c>
    </row>
    <row r="13" spans="1:1" x14ac:dyDescent="0.2">
      <c r="A13" s="424" t="s">
        <v>350</v>
      </c>
    </row>
    <row r="14" spans="1:1" x14ac:dyDescent="0.2">
      <c r="A14" s="425" t="s">
        <v>351</v>
      </c>
    </row>
    <row r="15" spans="1:1" x14ac:dyDescent="0.2">
      <c r="A15" s="424" t="s">
        <v>352</v>
      </c>
    </row>
    <row r="16" spans="1:1" x14ac:dyDescent="0.2">
      <c r="A16" s="425" t="s">
        <v>353</v>
      </c>
    </row>
    <row r="17" spans="1:1" ht="26.4" x14ac:dyDescent="0.2">
      <c r="A17" s="424" t="s">
        <v>354</v>
      </c>
    </row>
    <row r="18" spans="1:1" x14ac:dyDescent="0.2">
      <c r="A18" s="425" t="s">
        <v>355</v>
      </c>
    </row>
    <row r="19" spans="1:1" x14ac:dyDescent="0.2">
      <c r="A19" s="424" t="s">
        <v>356</v>
      </c>
    </row>
    <row r="20" spans="1:1" x14ac:dyDescent="0.2">
      <c r="A20" s="425" t="s">
        <v>355</v>
      </c>
    </row>
    <row r="22" spans="1:1" x14ac:dyDescent="0.2">
      <c r="A22" s="423" t="s">
        <v>357</v>
      </c>
    </row>
    <row r="23" spans="1:1" ht="26.4" x14ac:dyDescent="0.2">
      <c r="A23" s="424" t="s">
        <v>358</v>
      </c>
    </row>
    <row r="24" spans="1:1" x14ac:dyDescent="0.2">
      <c r="A24" s="425" t="s">
        <v>355</v>
      </c>
    </row>
    <row r="25" spans="1:1" x14ac:dyDescent="0.2">
      <c r="A25" s="424" t="s">
        <v>359</v>
      </c>
    </row>
    <row r="26" spans="1:1" x14ac:dyDescent="0.2">
      <c r="A26" s="425" t="s">
        <v>355</v>
      </c>
    </row>
    <row r="27" spans="1:1" ht="26.4" x14ac:dyDescent="0.2">
      <c r="A27" s="424" t="s">
        <v>360</v>
      </c>
    </row>
    <row r="28" spans="1:1" x14ac:dyDescent="0.2">
      <c r="A28" s="425" t="s">
        <v>355</v>
      </c>
    </row>
    <row r="30" spans="1:1" x14ac:dyDescent="0.2">
      <c r="A30" s="423" t="s">
        <v>361</v>
      </c>
    </row>
    <row r="31" spans="1:1" x14ac:dyDescent="0.2">
      <c r="A31" s="424" t="s">
        <v>362</v>
      </c>
    </row>
    <row r="32" spans="1:1" x14ac:dyDescent="0.2">
      <c r="A32" s="425" t="s">
        <v>355</v>
      </c>
    </row>
    <row r="33" spans="1:1" x14ac:dyDescent="0.2">
      <c r="A33" s="424" t="s">
        <v>363</v>
      </c>
    </row>
    <row r="34" spans="1:1" x14ac:dyDescent="0.2">
      <c r="A34" s="425" t="s">
        <v>355</v>
      </c>
    </row>
    <row r="35" spans="1:1" x14ac:dyDescent="0.2">
      <c r="A35" s="424" t="s">
        <v>364</v>
      </c>
    </row>
    <row r="36" spans="1:1" x14ac:dyDescent="0.2">
      <c r="A36" s="425" t="s">
        <v>355</v>
      </c>
    </row>
    <row r="37" spans="1:1" x14ac:dyDescent="0.2">
      <c r="A37" s="424" t="s">
        <v>365</v>
      </c>
    </row>
    <row r="38" spans="1:1" x14ac:dyDescent="0.2">
      <c r="A38" s="425" t="s">
        <v>355</v>
      </c>
    </row>
    <row r="39" spans="1:1" x14ac:dyDescent="0.2">
      <c r="A39" s="424" t="s">
        <v>366</v>
      </c>
    </row>
    <row r="40" spans="1:1" x14ac:dyDescent="0.2">
      <c r="A40" s="425" t="s">
        <v>355</v>
      </c>
    </row>
    <row r="42" spans="1:1" x14ac:dyDescent="0.2">
      <c r="A42" s="423" t="s">
        <v>367</v>
      </c>
    </row>
    <row r="43" spans="1:1" ht="26.4" x14ac:dyDescent="0.2">
      <c r="A43" s="424" t="s">
        <v>368</v>
      </c>
    </row>
    <row r="44" spans="1:1" ht="39.6" x14ac:dyDescent="0.2">
      <c r="A44" s="425" t="s">
        <v>408</v>
      </c>
    </row>
    <row r="45" spans="1:1" x14ac:dyDescent="0.2">
      <c r="A45" s="424" t="s">
        <v>369</v>
      </c>
    </row>
    <row r="46" spans="1:1" x14ac:dyDescent="0.2">
      <c r="A46" s="425" t="s">
        <v>355</v>
      </c>
    </row>
    <row r="47" spans="1:1" x14ac:dyDescent="0.2">
      <c r="A47" s="424" t="s">
        <v>370</v>
      </c>
    </row>
    <row r="48" spans="1:1" x14ac:dyDescent="0.2">
      <c r="A48" s="425" t="s">
        <v>355</v>
      </c>
    </row>
    <row r="50" spans="1:1" x14ac:dyDescent="0.2">
      <c r="A50" s="423" t="s">
        <v>371</v>
      </c>
    </row>
    <row r="51" spans="1:1" ht="26.4" x14ac:dyDescent="0.2">
      <c r="A51" s="424" t="s">
        <v>372</v>
      </c>
    </row>
    <row r="52" spans="1:1" x14ac:dyDescent="0.2">
      <c r="A52" s="425"/>
    </row>
    <row r="53" spans="1:1" x14ac:dyDescent="0.2">
      <c r="A53" s="426" t="s">
        <v>373</v>
      </c>
    </row>
    <row r="54" spans="1:1" x14ac:dyDescent="0.2">
      <c r="A54" s="426" t="s">
        <v>374</v>
      </c>
    </row>
    <row r="55" spans="1:1" x14ac:dyDescent="0.2">
      <c r="A55" s="426" t="s">
        <v>375</v>
      </c>
    </row>
    <row r="56" spans="1:1" x14ac:dyDescent="0.2">
      <c r="A56" s="426" t="s">
        <v>376</v>
      </c>
    </row>
    <row r="57" spans="1:1" x14ac:dyDescent="0.2">
      <c r="A57" s="426" t="s">
        <v>377</v>
      </c>
    </row>
    <row r="58" spans="1:1" x14ac:dyDescent="0.2">
      <c r="A58" s="426" t="s">
        <v>378</v>
      </c>
    </row>
    <row r="59" spans="1:1" x14ac:dyDescent="0.2">
      <c r="A59" s="426" t="s">
        <v>379</v>
      </c>
    </row>
    <row r="60" spans="1:1" x14ac:dyDescent="0.2">
      <c r="A60" s="426" t="s">
        <v>380</v>
      </c>
    </row>
    <row r="61" spans="1:1" x14ac:dyDescent="0.2">
      <c r="A61" s="426" t="s">
        <v>381</v>
      </c>
    </row>
    <row r="62" spans="1:1" x14ac:dyDescent="0.2">
      <c r="A62" s="426" t="s">
        <v>382</v>
      </c>
    </row>
    <row r="63" spans="1:1" x14ac:dyDescent="0.2">
      <c r="A63" s="426" t="s">
        <v>383</v>
      </c>
    </row>
    <row r="64" spans="1:1" x14ac:dyDescent="0.2">
      <c r="A64" s="426" t="s">
        <v>384</v>
      </c>
    </row>
    <row r="65" spans="1:1" ht="52.8" x14ac:dyDescent="0.2">
      <c r="A65" s="424" t="s">
        <v>385</v>
      </c>
    </row>
    <row r="66" spans="1:1" ht="39.6" x14ac:dyDescent="0.2">
      <c r="A66" s="425" t="s">
        <v>386</v>
      </c>
    </row>
    <row r="67" spans="1:1" ht="26.4" x14ac:dyDescent="0.2">
      <c r="A67" s="424" t="s">
        <v>387</v>
      </c>
    </row>
    <row r="68" spans="1:1" x14ac:dyDescent="0.2">
      <c r="A68" s="425" t="s">
        <v>388</v>
      </c>
    </row>
    <row r="69" spans="1:1" x14ac:dyDescent="0.2">
      <c r="A69" s="424" t="s">
        <v>389</v>
      </c>
    </row>
    <row r="70" spans="1:1" x14ac:dyDescent="0.2">
      <c r="A70" s="425" t="s">
        <v>355</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2017-02-28T01:11:29Z</dcterms:created>
  <dcterms:modified xsi:type="dcterms:W3CDTF">2017-02-28T01:11:53Z</dcterms:modified>
</cp:coreProperties>
</file>